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90" activeTab="1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'стр.1_4'!$28:$31</definedName>
    <definedName name="_xlnm.Print_Titles" localSheetId="1">'стр.5_6'!$3:$6</definedName>
    <definedName name="_xlnm.Print_Area" localSheetId="0">'стр.1_4'!$A$1:$FR$172</definedName>
    <definedName name="_xlnm.Print_Area" localSheetId="1">'стр.5_6'!$A$1:$FR$53</definedName>
  </definedNames>
  <calcPr fullCalcOnLoad="1"/>
</workbook>
</file>

<file path=xl/sharedStrings.xml><?xml version="1.0" encoding="utf-8"?>
<sst xmlns="http://schemas.openxmlformats.org/spreadsheetml/2006/main" count="629" uniqueCount="329">
  <si>
    <t>Приложение</t>
  </si>
  <si>
    <t>Наименование показателя</t>
  </si>
  <si>
    <t>Код строки</t>
  </si>
  <si>
    <t>на 20</t>
  </si>
  <si>
    <t xml:space="preserve"> г.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</si>
  <si>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</si>
  <si>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</si>
  <si>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</si>
  <si>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</si>
  <si>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</si>
  <si>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</si>
  <si>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</si>
  <si>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</si>
  <si>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</si>
  <si>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</si>
  <si>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</si>
  <si>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</si>
  <si>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</si>
  <si>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</si>
  <si>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</si>
  <si>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</si>
  <si>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</si>
  <si>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</si>
  <si>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</si>
  <si>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</si>
  <si>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</si>
  <si>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</si>
  <si>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</si>
  <si>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</si>
  <si>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</si>
  <si>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</si>
  <si>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</si>
  <si>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</si>
  <si>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</si>
  <si>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</si>
  <si>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</si>
  <si>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</si>
  <si>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</si>
  <si>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</si>
  <si>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</si>
  <si>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</si>
  <si>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</si>
  <si>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</si>
  <si>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</si>
  <si>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</si>
  <si>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</si>
  <si>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</si>
  <si>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</si>
  <si>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</si>
  <si>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</si>
  <si>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</si>
  <si>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</si>
  <si>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</si>
  <si>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</si>
  <si>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</si>
  <si>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</si>
  <si>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</si>
  <si>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</si>
  <si>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</si>
  <si>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</si>
  <si>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</si>
  <si>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</si>
  <si>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</si>
  <si>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</si>
  <si>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</si>
  <si>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</si>
  <si>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</si>
  <si>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</si>
  <si>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</si>
  <si>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</si>
  <si>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</si>
  <si>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</si>
  <si>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</si>
  <si>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</si>
  <si>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</si>
  <si>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</si>
  <si>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</si>
  <si>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</si>
  <si>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</si>
  <si>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</si>
  <si>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</si>
  <si>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</si>
  <si>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</si>
  <si>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</si>
  <si>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</si>
  <si>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</si>
  <si>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</si>
  <si>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</si>
  <si>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</si>
  <si>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</si>
  <si>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</si>
  <si>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</si>
  <si>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139</t>
  </si>
  <si>
    <t>в том числе:
на оплату труда стажеров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</si>
  <si>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</si>
  <si>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</si>
  <si>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</si>
  <si>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</si>
  <si>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</si>
  <si>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</si>
  <si>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</si>
  <si>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</si>
  <si>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</si>
  <si>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</si>
  <si>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</si>
  <si>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</si>
  <si>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</si>
  <si>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</si>
  <si>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</si>
  <si>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</si>
  <si>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</si>
  <si>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</si>
  <si>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</si>
  <si>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</si>
  <si>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</si>
  <si>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</si>
  <si>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</si>
  <si>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</si>
  <si>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</si>
  <si>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</si>
  <si>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</si>
  <si>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</si>
  <si>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</si>
  <si>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</si>
  <si>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</si>
  <si>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</si>
  <si>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</si>
  <si>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</si>
  <si>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</si>
  <si>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</si>
  <si>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</si>
  <si>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</si>
  <si>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</si>
  <si>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</si>
  <si>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</si>
  <si>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</si>
  <si>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</si>
  <si>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</si>
  <si>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</si>
  <si>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</si>
  <si>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</si>
  <si>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</si>
  <si>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</si>
  <si>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</si>
  <si>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</si>
  <si>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</si>
  <si>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</si>
  <si>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</si>
  <si>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</si>
  <si>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</si>
  <si>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</si>
  <si>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</si>
  <si>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</si>
  <si>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</si>
  <si>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</si>
  <si>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</si>
  <si>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</si>
  <si>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</si>
  <si>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</si>
  <si>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</si>
  <si>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</si>
  <si>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</si>
  <si>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</si>
  <si>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</si>
  <si>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</si>
  <si>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</si>
  <si>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</si>
  <si>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</si>
  <si>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</si>
  <si>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</si>
  <si>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</si>
  <si>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</si>
  <si>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</si>
  <si>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</si>
  <si>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</si>
  <si>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</si>
  <si>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</si>
  <si>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</si>
  <si>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</si>
  <si>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</si>
  <si>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</si>
  <si>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</si>
  <si>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</si>
  <si>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</si>
  <si>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</si>
  <si>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</si>
  <si>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</si>
  <si>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</si>
  <si>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</si>
  <si>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</si>
  <si>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</si>
  <si>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</si>
  <si>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</si>
  <si>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</si>
  <si>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</si>
  <si>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</si>
  <si>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</si>
  <si>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</si>
  <si>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</si>
  <si>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</si>
  <si>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</si>
  <si>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</si>
  <si>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</si>
  <si>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</si>
  <si>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</si>
  <si>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</si>
  <si>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</si>
  <si>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</si>
  <si>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</si>
  <si>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</si>
  <si>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</si>
  <si>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</si>
  <si>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</si>
  <si>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</si>
  <si>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</si>
  <si>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</si>
  <si>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</si>
  <si>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</si>
  <si>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</si>
  <si>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</si>
  <si>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</si>
  <si>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(должность)</t>
  </si>
  <si>
    <t>Исполнитель</t>
  </si>
  <si>
    <t>(фамилия, инициалы)</t>
  </si>
  <si>
    <t>(телефон)</t>
  </si>
  <si>
    <t>9</t>
  </si>
  <si>
    <t>План финансово-хозяйственной деятельности на 20___г.</t>
  </si>
  <si>
    <t>Субсидии на иные цели</t>
  </si>
  <si>
    <t>Субсидии на осуществление капитальных вложений</t>
  </si>
  <si>
    <t>Поступления от окозания услуг на платной основе</t>
  </si>
  <si>
    <t>в том числе:
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</si>
  <si>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 xml:space="preserve">Код по бюджетной классификации Российской Федерации </t>
  </si>
  <si>
    <r>
      <t>Аналитический код</t>
    </r>
    <r>
      <rPr>
        <vertAlign val="superscript"/>
        <sz val="8"/>
        <rFont val="Times New Roman"/>
        <family val="1"/>
      </rPr>
      <t xml:space="preserve">                           </t>
    </r>
    <r>
      <rPr>
        <vertAlign val="superscript"/>
        <sz val="14"/>
        <rFont val="Times New Roman"/>
        <family val="1"/>
      </rPr>
      <t>(КОСГУ)</t>
    </r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</si>
  <si>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</si>
  <si>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</si>
  <si>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прочие поступления, всего </t>
  </si>
  <si>
    <t xml:space="preserve">расходы на закупку товаров, работ, услуг, всего 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</si>
  <si>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</si>
  <si>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</si>
  <si>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</si>
  <si>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</si>
  <si>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</si>
  <si>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Раздел 2. Сведения по выплатам на закупки товаров, работ, услуг </t>
  </si>
  <si>
    <t xml:space="preserve">Выплаты на закупку товаров, работ, услуг, всего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</si>
  <si>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</si>
  <si>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</si>
  <si>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</si>
  <si>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</si>
  <si>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 xml:space="preserve">в соответствии с Федеральным законом № 223-ФЗ </t>
  </si>
  <si>
    <t xml:space="preserve">за счет субсидий, предоставляемых на осуществление капитальных вложений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</si>
  <si>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</si>
  <si>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Субсидия на выполнение муниципального задания</t>
  </si>
  <si>
    <t>региональные средства</t>
  </si>
  <si>
    <t>1410</t>
  </si>
  <si>
    <t>1420</t>
  </si>
  <si>
    <t xml:space="preserve">              в том числе:</t>
  </si>
  <si>
    <t>2180</t>
  </si>
  <si>
    <t>2181</t>
  </si>
  <si>
    <t>иные выплаты населению</t>
  </si>
  <si>
    <t>4.1</t>
  </si>
  <si>
    <t>Код по бюджетной классификации Российской Федерации</t>
  </si>
  <si>
    <t>муниципальные средства</t>
  </si>
  <si>
    <t>1.3.1</t>
  </si>
  <si>
    <t>26310</t>
  </si>
  <si>
    <t xml:space="preserve">из них:   </t>
  </si>
  <si>
    <t>26310.1</t>
  </si>
  <si>
    <t>1.3.2</t>
  </si>
  <si>
    <t>26320</t>
  </si>
  <si>
    <t>26421.1</t>
  </si>
  <si>
    <t>26430.1</t>
  </si>
  <si>
    <t>26451.1</t>
  </si>
  <si>
    <t xml:space="preserve">к Порядку  составления и утверждения плана финансово-хозяйственной
деятельности муниципального учреждения, утвержденным
постановлением администрации Кочёвского муниципального округа Пермского края
</t>
  </si>
  <si>
    <t>915</t>
  </si>
  <si>
    <t>8104000722</t>
  </si>
  <si>
    <t>810401001</t>
  </si>
  <si>
    <t>20</t>
  </si>
  <si>
    <t>АДМИНИСТРАЦИЯ КОЧЕВСКОГО МУНИЦИПАЛЬНОГО ОКРУГА ПЕРМСКОГО КРАЯ</t>
  </si>
  <si>
    <t>МУНИЦИПАЛЬНОЕ БЮДЖЕТНОЕ ОБЩЕОБРАЗОВАТЕЛЬНОЕ УЧРЕЖДЕНИЕ "БОЛЬШЕ-КОЧИНСКАЯ СРЕДНЯЯ ОБЩЕОБРАЗОВАТЕЛЬНАЯ ШКОЛА"</t>
  </si>
  <si>
    <t>152</t>
  </si>
  <si>
    <t xml:space="preserve">
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</si>
  <si>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283</t>
  </si>
  <si>
    <t>211</t>
  </si>
  <si>
    <t>212</t>
  </si>
  <si>
    <t>226</t>
  </si>
  <si>
    <t>214</t>
  </si>
  <si>
    <t>210</t>
  </si>
  <si>
    <t>213</t>
  </si>
  <si>
    <t>262</t>
  </si>
  <si>
    <t>ПО СОКРАЩЕНИЮ</t>
  </si>
  <si>
    <t>264</t>
  </si>
  <si>
    <t xml:space="preserve"> мероприятия  направленные на развитие молодежной политики</t>
  </si>
  <si>
    <t>291</t>
  </si>
  <si>
    <t>292</t>
  </si>
  <si>
    <t>расходы на оплату услуги связи</t>
  </si>
  <si>
    <t>расходы на оплату комунальных услуг</t>
  </si>
  <si>
    <t>расходы на оплату аренды имущества</t>
  </si>
  <si>
    <t>расходы на оплату  работ ,услуг по содержанию имущества</t>
  </si>
  <si>
    <t>расходы наоплату прочих работ и услуг</t>
  </si>
  <si>
    <t>расходы на оплату горюче-смазочных материалов</t>
  </si>
  <si>
    <t>расходы на приобретение мягкого инвентаря</t>
  </si>
  <si>
    <t>расходы на приобретение строительных материалов</t>
  </si>
  <si>
    <t>расходы на приобретение продуктов питания</t>
  </si>
  <si>
    <t>221</t>
  </si>
  <si>
    <t>223</t>
  </si>
  <si>
    <t>224</t>
  </si>
  <si>
    <t>225</t>
  </si>
  <si>
    <t>227</t>
  </si>
  <si>
    <t>343</t>
  </si>
  <si>
    <t>346</t>
  </si>
  <si>
    <t>310</t>
  </si>
  <si>
    <t>345</t>
  </si>
  <si>
    <t>344</t>
  </si>
  <si>
    <t>342</t>
  </si>
  <si>
    <t>М.А.РИСКОВА</t>
  </si>
  <si>
    <t>83429391345</t>
  </si>
  <si>
    <t>А.Н.Юркин</t>
  </si>
  <si>
    <t>573Ь8248</t>
  </si>
  <si>
    <t>1510</t>
  </si>
  <si>
    <t>323</t>
  </si>
  <si>
    <t>263</t>
  </si>
  <si>
    <t>Мероприятия по организации оздоровления и отдыха детей</t>
  </si>
  <si>
    <t>Руководитель</t>
  </si>
  <si>
    <t>А.В.РАЧЕВА</t>
  </si>
  <si>
    <t>21</t>
  </si>
  <si>
    <t>10760647,97</t>
  </si>
  <si>
    <t>266</t>
  </si>
  <si>
    <t>01</t>
  </si>
  <si>
    <t>01.01.2021</t>
  </si>
  <si>
    <t>01.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</si>
</sst>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</numFmts>
  <fonts count="46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color indexed="9"/>
      <name val="Times New Roman"/>
      <family val="1"/>
    </font>
    <font>
      <vertAlign val="superscript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1" fillId="0" borderId="1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 indent="3"/>
    </xf>
    <xf numFmtId="0" fontId="6" fillId="0" borderId="22" xfId="0" applyNumberFormat="1" applyFont="1" applyBorder="1" applyAlignment="1">
      <alignment horizontal="left" indent="3"/>
    </xf>
    <xf numFmtId="0" fontId="1" fillId="0" borderId="13" xfId="0" applyNumberFormat="1" applyFont="1" applyBorder="1" applyAlignment="1">
      <alignment horizontal="left" indent="3"/>
    </xf>
    <xf numFmtId="0" fontId="1" fillId="0" borderId="22" xfId="0" applyNumberFormat="1" applyFont="1" applyBorder="1" applyAlignment="1">
      <alignment horizontal="left" indent="3"/>
    </xf>
    <xf numFmtId="0" fontId="1" fillId="0" borderId="11" xfId="0" applyNumberFormat="1" applyFont="1" applyBorder="1" applyAlignment="1">
      <alignment horizontal="left" wrapText="1" indent="3"/>
    </xf>
    <xf numFmtId="0" fontId="0" fillId="0" borderId="11" xfId="0" applyBorder="1" applyAlignment="1">
      <alignment horizontal="left" indent="3"/>
    </xf>
    <xf numFmtId="0" fontId="0" fillId="0" borderId="18" xfId="0" applyBorder="1" applyAlignment="1">
      <alignment horizontal="left" indent="3"/>
    </xf>
    <xf numFmtId="0" fontId="1" fillId="0" borderId="11" xfId="0" applyNumberFormat="1" applyFont="1" applyBorder="1" applyAlignment="1">
      <alignment horizontal="left" wrapText="1" indent="1"/>
    </xf>
    <xf numFmtId="0" fontId="0" fillId="0" borderId="11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11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6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/>
    </xf>
    <xf numFmtId="0" fontId="1" fillId="0" borderId="2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6" fillId="0" borderId="1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2" fontId="6" fillId="0" borderId="26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justify" wrapText="1"/>
    </xf>
    <xf numFmtId="0" fontId="1" fillId="0" borderId="25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2"/>
    </xf>
    <xf numFmtId="0" fontId="1" fillId="0" borderId="11" xfId="0" applyNumberFormat="1" applyFont="1" applyBorder="1" applyAlignment="1">
      <alignment horizontal="left" indent="2"/>
    </xf>
    <xf numFmtId="49" fontId="1" fillId="0" borderId="3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4"/>
    </xf>
    <xf numFmtId="0" fontId="1" fillId="0" borderId="11" xfId="0" applyNumberFormat="1" applyFont="1" applyBorder="1" applyAlignment="1">
      <alignment horizontal="left" indent="4"/>
    </xf>
    <xf numFmtId="0" fontId="1" fillId="0" borderId="18" xfId="0" applyNumberFormat="1" applyFont="1" applyBorder="1" applyAlignment="1">
      <alignment horizontal="left" wrapText="1" indent="3"/>
    </xf>
    <xf numFmtId="0" fontId="1" fillId="0" borderId="12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left" wrapText="1" indent="3"/>
    </xf>
    <xf numFmtId="49" fontId="1" fillId="0" borderId="3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indent="4"/>
    </xf>
    <xf numFmtId="49" fontId="1" fillId="0" borderId="3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left" indent="4"/>
    </xf>
    <xf numFmtId="0" fontId="1" fillId="0" borderId="22" xfId="0" applyNumberFormat="1" applyFont="1" applyBorder="1" applyAlignment="1">
      <alignment horizontal="left" indent="4"/>
    </xf>
    <xf numFmtId="0" fontId="6" fillId="0" borderId="22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indent="3"/>
    </xf>
    <xf numFmtId="49" fontId="1" fillId="0" borderId="3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indent="1"/>
    </xf>
    <xf numFmtId="0" fontId="6" fillId="0" borderId="18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 wrapText="1" indent="1"/>
    </xf>
    <xf numFmtId="0" fontId="6" fillId="0" borderId="11" xfId="0" applyNumberFormat="1" applyFont="1" applyBorder="1" applyAlignment="1">
      <alignment horizontal="left" indent="1"/>
    </xf>
    <xf numFmtId="0" fontId="1" fillId="0" borderId="13" xfId="0" applyNumberFormat="1" applyFont="1" applyBorder="1" applyAlignment="1">
      <alignment horizontal="left" wrapText="1" indent="4"/>
    </xf>
    <xf numFmtId="2" fontId="1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left" wrapText="1" indent="1"/>
    </xf>
    <xf numFmtId="0" fontId="1" fillId="0" borderId="13" xfId="0" applyNumberFormat="1" applyFont="1" applyBorder="1" applyAlignment="1">
      <alignment horizontal="left" indent="1"/>
    </xf>
    <xf numFmtId="0" fontId="1" fillId="0" borderId="22" xfId="0" applyNumberFormat="1" applyFont="1" applyBorder="1" applyAlignment="1">
      <alignment horizontal="left" indent="1"/>
    </xf>
    <xf numFmtId="0" fontId="1" fillId="0" borderId="12" xfId="0" applyNumberFormat="1" applyFont="1" applyBorder="1" applyAlignment="1">
      <alignment horizontal="left" indent="3"/>
    </xf>
    <xf numFmtId="0" fontId="1" fillId="0" borderId="32" xfId="0" applyNumberFormat="1" applyFont="1" applyBorder="1" applyAlignment="1">
      <alignment horizontal="left" indent="3"/>
    </xf>
    <xf numFmtId="0" fontId="1" fillId="0" borderId="18" xfId="0" applyNumberFormat="1" applyFont="1" applyBorder="1" applyAlignment="1">
      <alignment horizontal="left" wrapText="1" indent="1"/>
    </xf>
    <xf numFmtId="0" fontId="6" fillId="0" borderId="23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2" xfId="0" applyNumberFormat="1" applyFont="1" applyBorder="1" applyAlignment="1">
      <alignment horizontal="left" indent="2"/>
    </xf>
    <xf numFmtId="0" fontId="1" fillId="0" borderId="13" xfId="0" applyNumberFormat="1" applyFont="1" applyBorder="1" applyAlignment="1">
      <alignment horizontal="left" indent="2"/>
    </xf>
    <xf numFmtId="0" fontId="1" fillId="0" borderId="22" xfId="0" applyNumberFormat="1" applyFont="1" applyBorder="1" applyAlignment="1">
      <alignment horizontal="left" indent="2"/>
    </xf>
    <xf numFmtId="0" fontId="1" fillId="0" borderId="27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/>
    </xf>
    <xf numFmtId="0" fontId="6" fillId="0" borderId="35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49" fontId="1" fillId="0" borderId="35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top"/>
    </xf>
    <xf numFmtId="0" fontId="1" fillId="0" borderId="23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2" fontId="6" fillId="0" borderId="3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172" fontId="6" fillId="0" borderId="16" xfId="43" applyNumberFormat="1" applyFont="1" applyBorder="1" applyAlignment="1">
      <alignment horizontal="center"/>
    </xf>
    <xf numFmtId="172" fontId="6" fillId="0" borderId="11" xfId="43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 wrapText="1" indent="3"/>
    </xf>
    <xf numFmtId="49" fontId="1" fillId="0" borderId="20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2"/>
    </xf>
    <xf numFmtId="0" fontId="0" fillId="0" borderId="11" xfId="0" applyBorder="1" applyAlignment="1">
      <alignment horizontal="left" indent="2"/>
    </xf>
    <xf numFmtId="0" fontId="0" fillId="0" borderId="18" xfId="0" applyBorder="1" applyAlignment="1">
      <alignment horizontal="left" indent="2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3"/>
    </xf>
    <xf numFmtId="49" fontId="1" fillId="0" borderId="28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justify" vertical="top"/>
    </xf>
    <xf numFmtId="0" fontId="3" fillId="0" borderId="0" xfId="0" applyNumberFormat="1" applyFont="1" applyBorder="1" applyAlignment="1">
      <alignment horizontal="justify" vertical="top"/>
    </xf>
    <xf numFmtId="0" fontId="9" fillId="0" borderId="0" xfId="0" applyNumberFormat="1" applyFont="1" applyBorder="1" applyAlignment="1">
      <alignment horizontal="justify"/>
    </xf>
    <xf numFmtId="0" fontId="3" fillId="0" borderId="0" xfId="0" applyNumberFormat="1" applyFont="1" applyBorder="1" applyAlignment="1">
      <alignment horizontal="justify"/>
    </xf>
    <xf numFmtId="0" fontId="1" fillId="0" borderId="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/>
    </xf>
    <xf numFmtId="0" fontId="1" fillId="0" borderId="23" xfId="0" applyNumberFormat="1" applyFont="1" applyBorder="1" applyAlignment="1">
      <alignment horizontal="left" wrapText="1" indent="4"/>
    </xf>
    <xf numFmtId="0" fontId="1" fillId="0" borderId="32" xfId="0" applyNumberFormat="1" applyFont="1" applyBorder="1" applyAlignment="1">
      <alignment horizontal="left" indent="4"/>
    </xf>
    <xf numFmtId="0" fontId="4" fillId="0" borderId="0" xfId="0" applyNumberFormat="1" applyFont="1" applyBorder="1" applyAlignment="1">
      <alignment horizontal="center" vertical="top"/>
    </xf>
    <xf numFmtId="0" fontId="1" fillId="0" borderId="20" xfId="0" applyNumberFormat="1" applyFont="1" applyBorder="1" applyAlignment="1">
      <alignment horizontal="left" wrapText="1" indent="4"/>
    </xf>
    <xf numFmtId="0" fontId="1" fillId="0" borderId="2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49" fontId="6" fillId="0" borderId="36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left"/>
    </xf>
    <xf numFmtId="0" fontId="1" fillId="0" borderId="23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right"/>
    </xf>
    <xf numFmtId="0" fontId="0" fillId="0" borderId="4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171"/>
  <sheetViews>
    <sheetView view="pageBreakPreview" zoomScaleSheetLayoutView="100" zoomScalePageLayoutView="0" workbookViewId="0" topLeftCell="A139">
      <selection activeCell="GG30" sqref="GG30:GH30"/>
    </sheetView>
  </sheetViews>
  <sheetFormatPr defaultColWidth="0.875" defaultRowHeight="12.75"/>
  <cols>
    <col min="1" max="94" width="0.875" style="1" customWidth="1"/>
    <col min="95" max="95" width="0.12890625" style="1" customWidth="1"/>
    <col min="96" max="96" width="0.875" style="1" hidden="1" customWidth="1"/>
    <col min="97" max="106" width="0.875" style="1" customWidth="1"/>
    <col min="107" max="107" width="0.12890625" style="1" customWidth="1"/>
    <col min="108" max="109" width="0.875" style="1" hidden="1" customWidth="1"/>
    <col min="110" max="118" width="0.875" style="1" customWidth="1"/>
    <col min="119" max="119" width="0.2421875" style="1" customWidth="1"/>
    <col min="120" max="121" width="0.875" style="1" hidden="1" customWidth="1"/>
    <col min="122" max="122" width="3.125" style="1" customWidth="1"/>
    <col min="123" max="129" width="0.875" style="1" customWidth="1"/>
    <col min="130" max="130" width="4.375" style="1" customWidth="1"/>
    <col min="131" max="131" width="0.37109375" style="1" customWidth="1"/>
    <col min="132" max="134" width="0.875" style="1" hidden="1" customWidth="1"/>
    <col min="135" max="135" width="1.37890625" style="1" hidden="1" customWidth="1"/>
    <col min="136" max="147" width="0.875" style="1" customWidth="1"/>
    <col min="148" max="148" width="5.75390625" style="1" customWidth="1"/>
    <col min="149" max="16384" width="0.875" style="1" customWidth="1"/>
  </cols>
  <sheetData>
    <row r="1" spans="106:174" s="3" customFormat="1" ht="10.5">
      <c r="DB1" s="186" t="s">
        <v>0</v>
      </c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/>
      <c r="DV1" s="186"/>
      <c r="DW1" s="186"/>
      <c r="DX1" s="186"/>
      <c r="DY1" s="186"/>
      <c r="DZ1" s="186"/>
      <c r="EA1" s="186"/>
      <c r="EB1" s="186"/>
      <c r="EC1" s="186"/>
      <c r="ED1" s="186"/>
      <c r="EE1" s="186"/>
      <c r="EF1" s="186"/>
      <c r="EG1" s="186"/>
      <c r="EH1" s="186"/>
      <c r="EI1" s="186"/>
      <c r="EJ1" s="186"/>
      <c r="EK1" s="186"/>
      <c r="EL1" s="186"/>
      <c r="EM1" s="186"/>
      <c r="EN1" s="186"/>
      <c r="EO1" s="186"/>
      <c r="EP1" s="186"/>
      <c r="EQ1" s="186"/>
      <c r="ER1" s="186"/>
      <c r="ES1" s="186"/>
      <c r="ET1" s="186"/>
      <c r="EU1" s="186"/>
      <c r="EV1" s="186"/>
      <c r="EW1" s="186"/>
      <c r="EX1" s="186"/>
      <c r="EY1" s="186"/>
      <c r="EZ1" s="186"/>
      <c r="FA1" s="186"/>
      <c r="FB1" s="186"/>
      <c r="FC1" s="186"/>
      <c r="FD1" s="186"/>
      <c r="FE1" s="186"/>
      <c r="FF1" s="186"/>
      <c r="FG1" s="186"/>
      <c r="FH1" s="186"/>
      <c r="FI1" s="186"/>
      <c r="FJ1" s="186"/>
      <c r="FK1" s="186"/>
      <c r="FL1" s="186"/>
      <c r="FM1" s="186"/>
      <c r="FN1" s="186"/>
      <c r="FO1" s="186"/>
      <c r="FP1" s="186"/>
      <c r="FQ1" s="186"/>
      <c r="FR1" s="186"/>
    </row>
    <row r="2" spans="106:174" s="3" customFormat="1" ht="42" customHeight="1">
      <c r="DB2" s="187" t="s">
        <v>271</v>
      </c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  <c r="DQ2" s="187"/>
      <c r="DR2" s="187"/>
      <c r="DS2" s="187"/>
      <c r="DT2" s="187"/>
      <c r="DU2" s="187"/>
      <c r="DV2" s="187"/>
      <c r="DW2" s="187"/>
      <c r="DX2" s="187"/>
      <c r="DY2" s="187"/>
      <c r="DZ2" s="187"/>
      <c r="EA2" s="187"/>
      <c r="EB2" s="187"/>
      <c r="EC2" s="187"/>
      <c r="ED2" s="187"/>
      <c r="EE2" s="187"/>
      <c r="EF2" s="187"/>
      <c r="EG2" s="187"/>
      <c r="EH2" s="187"/>
      <c r="EI2" s="187"/>
      <c r="EJ2" s="187"/>
      <c r="EK2" s="187"/>
      <c r="EL2" s="187"/>
      <c r="EM2" s="187"/>
      <c r="EN2" s="187"/>
      <c r="EO2" s="187"/>
      <c r="EP2" s="187"/>
      <c r="EQ2" s="187"/>
      <c r="ER2" s="187"/>
      <c r="ES2" s="187"/>
      <c r="ET2" s="187"/>
      <c r="EU2" s="187"/>
      <c r="EV2" s="187"/>
      <c r="EW2" s="187"/>
      <c r="EX2" s="187"/>
      <c r="EY2" s="187"/>
      <c r="EZ2" s="187"/>
      <c r="FA2" s="187"/>
      <c r="FB2" s="187"/>
      <c r="FC2" s="187"/>
      <c r="FD2" s="187"/>
      <c r="FE2" s="187"/>
      <c r="FF2" s="187"/>
      <c r="FG2" s="187"/>
      <c r="FH2" s="187"/>
      <c r="FI2" s="187"/>
      <c r="FJ2" s="187"/>
      <c r="FK2" s="187"/>
      <c r="FL2" s="187"/>
      <c r="FM2" s="187"/>
      <c r="FN2" s="187"/>
      <c r="FO2" s="187"/>
      <c r="FP2" s="187"/>
      <c r="FQ2" s="187"/>
      <c r="FR2" s="187"/>
    </row>
    <row r="3" ht="6" customHeight="1"/>
    <row r="4" spans="106:174" s="3" customFormat="1" ht="10.5" customHeight="1"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  <c r="FG4" s="186"/>
      <c r="FH4" s="186"/>
      <c r="FI4" s="186"/>
      <c r="FJ4" s="186"/>
      <c r="FK4" s="186"/>
      <c r="FL4" s="186"/>
      <c r="FM4" s="186"/>
      <c r="FN4" s="186"/>
      <c r="FO4" s="186"/>
      <c r="FP4" s="186"/>
      <c r="FQ4" s="186"/>
      <c r="FR4" s="186"/>
    </row>
    <row r="5" ht="0.75" customHeight="1"/>
    <row r="6" spans="140:174" s="3" customFormat="1" ht="10.5">
      <c r="EJ6" s="186" t="s">
        <v>19</v>
      </c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6"/>
      <c r="FO6" s="186"/>
      <c r="FP6" s="186"/>
      <c r="FQ6" s="186"/>
      <c r="FR6" s="186"/>
    </row>
    <row r="7" spans="140:174" s="3" customFormat="1" ht="10.5"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  <c r="FG7" s="175"/>
      <c r="FH7" s="175"/>
      <c r="FI7" s="175"/>
      <c r="FJ7" s="175"/>
      <c r="FK7" s="175"/>
      <c r="FL7" s="175"/>
      <c r="FM7" s="175"/>
      <c r="FN7" s="175"/>
      <c r="FO7" s="175"/>
      <c r="FP7" s="175"/>
      <c r="FQ7" s="175"/>
      <c r="FR7" s="175"/>
    </row>
    <row r="8" spans="140:174" s="4" customFormat="1" ht="8.25">
      <c r="EJ8" s="176" t="s">
        <v>15</v>
      </c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176"/>
      <c r="FK8" s="176"/>
      <c r="FL8" s="176"/>
      <c r="FM8" s="176"/>
      <c r="FN8" s="176"/>
      <c r="FO8" s="176"/>
      <c r="FP8" s="176"/>
      <c r="FQ8" s="176"/>
      <c r="FR8" s="176"/>
    </row>
    <row r="9" spans="140:174" s="3" customFormat="1" ht="10.5">
      <c r="EJ9" s="175"/>
      <c r="EK9" s="175"/>
      <c r="EL9" s="175"/>
      <c r="EM9" s="175"/>
      <c r="EN9" s="175"/>
      <c r="EO9" s="175"/>
      <c r="EP9" s="175"/>
      <c r="EQ9" s="175"/>
      <c r="ER9" s="175"/>
      <c r="ES9" s="175"/>
      <c r="ET9" s="175"/>
      <c r="EU9" s="175"/>
      <c r="EV9" s="175"/>
      <c r="EW9" s="175"/>
      <c r="EX9" s="175"/>
      <c r="EY9" s="175"/>
      <c r="EZ9" s="175"/>
      <c r="FA9" s="175"/>
      <c r="FB9" s="175"/>
      <c r="FC9" s="175"/>
      <c r="FD9" s="175"/>
      <c r="FE9" s="175"/>
      <c r="FF9" s="175"/>
      <c r="FG9" s="175"/>
      <c r="FH9" s="175"/>
      <c r="FI9" s="175"/>
      <c r="FJ9" s="175"/>
      <c r="FK9" s="175"/>
      <c r="FL9" s="175"/>
      <c r="FM9" s="175"/>
      <c r="FN9" s="175"/>
      <c r="FO9" s="175"/>
      <c r="FP9" s="175"/>
      <c r="FQ9" s="175"/>
      <c r="FR9" s="175"/>
    </row>
    <row r="10" spans="140:174" s="4" customFormat="1" ht="8.25"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76"/>
      <c r="FK10" s="176"/>
      <c r="FL10" s="176"/>
      <c r="FM10" s="176"/>
      <c r="FN10" s="176"/>
      <c r="FO10" s="176"/>
      <c r="FP10" s="176"/>
      <c r="FQ10" s="176"/>
      <c r="FR10" s="176"/>
    </row>
    <row r="11" spans="140:174" s="3" customFormat="1" ht="10.5">
      <c r="EJ11" s="175"/>
      <c r="EK11" s="175"/>
      <c r="EL11" s="175"/>
      <c r="EM11" s="175"/>
      <c r="EN11" s="175"/>
      <c r="EO11" s="175"/>
      <c r="EP11" s="175"/>
      <c r="EQ11" s="175"/>
      <c r="ER11" s="175"/>
      <c r="ES11" s="175"/>
      <c r="ET11" s="175"/>
      <c r="EU11" s="175"/>
      <c r="EV11" s="175"/>
      <c r="EY11" s="175" t="s">
        <v>315</v>
      </c>
      <c r="EZ11" s="175"/>
      <c r="FA11" s="175"/>
      <c r="FB11" s="175"/>
      <c r="FC11" s="175"/>
      <c r="FD11" s="175"/>
      <c r="FE11" s="175"/>
      <c r="FF11" s="175"/>
      <c r="FG11" s="175"/>
      <c r="FH11" s="175"/>
      <c r="FI11" s="175"/>
      <c r="FJ11" s="175"/>
      <c r="FK11" s="175"/>
      <c r="FL11" s="175"/>
      <c r="FM11" s="175"/>
      <c r="FN11" s="175"/>
      <c r="FO11" s="175"/>
      <c r="FP11" s="175"/>
      <c r="FQ11" s="175"/>
      <c r="FR11" s="175"/>
    </row>
    <row r="12" spans="140:174" s="4" customFormat="1" ht="8.25">
      <c r="EJ12" s="176" t="s">
        <v>16</v>
      </c>
      <c r="EK12" s="176"/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Y12" s="176" t="s">
        <v>17</v>
      </c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76"/>
      <c r="FK12" s="176"/>
      <c r="FL12" s="176"/>
      <c r="FM12" s="176"/>
      <c r="FN12" s="176"/>
      <c r="FO12" s="176"/>
      <c r="FP12" s="176"/>
      <c r="FQ12" s="176"/>
      <c r="FR12" s="176"/>
    </row>
    <row r="13" spans="140:169" s="3" customFormat="1" ht="10.5">
      <c r="EJ13" s="183" t="s">
        <v>18</v>
      </c>
      <c r="EK13" s="183"/>
      <c r="EL13" s="184"/>
      <c r="EM13" s="184"/>
      <c r="EN13" s="184"/>
      <c r="EO13" s="185" t="s">
        <v>18</v>
      </c>
      <c r="EP13" s="185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3">
        <v>20</v>
      </c>
      <c r="FH13" s="183"/>
      <c r="FI13" s="183"/>
      <c r="FJ13" s="188"/>
      <c r="FK13" s="188"/>
      <c r="FL13" s="188"/>
      <c r="FM13" s="3" t="s">
        <v>4</v>
      </c>
    </row>
    <row r="14" ht="11.25" hidden="1"/>
    <row r="15" spans="45:119" s="5" customFormat="1" ht="14.25" customHeight="1">
      <c r="AS15" s="55" t="s">
        <v>226</v>
      </c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</row>
    <row r="16" spans="51:174" s="5" customFormat="1" ht="12">
      <c r="AY16" s="173"/>
      <c r="AZ16" s="173"/>
      <c r="BA16" s="173"/>
      <c r="BB16" s="173"/>
      <c r="BC16" s="173"/>
      <c r="BD16" s="173"/>
      <c r="BE16" s="173"/>
      <c r="BF16" s="172"/>
      <c r="BG16" s="172"/>
      <c r="BH16" s="172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2"/>
      <c r="CF16" s="172"/>
      <c r="CG16" s="172"/>
      <c r="CH16" s="173"/>
      <c r="CI16" s="173"/>
      <c r="CJ16" s="173"/>
      <c r="CK16" s="173"/>
      <c r="CL16" s="173"/>
      <c r="CM16" s="172"/>
      <c r="CN16" s="172"/>
      <c r="CO16" s="172"/>
      <c r="CP16" s="189"/>
      <c r="CQ16" s="189"/>
      <c r="CR16" s="189"/>
      <c r="CS16" s="189"/>
      <c r="CT16" s="189"/>
      <c r="CU16" s="189"/>
      <c r="CV16" s="189"/>
      <c r="CW16" s="189"/>
      <c r="CX16" s="189"/>
      <c r="FF16" s="177" t="s">
        <v>20</v>
      </c>
      <c r="FG16" s="178"/>
      <c r="FH16" s="178"/>
      <c r="FI16" s="178"/>
      <c r="FJ16" s="178"/>
      <c r="FK16" s="178"/>
      <c r="FL16" s="178"/>
      <c r="FM16" s="178"/>
      <c r="FN16" s="178"/>
      <c r="FO16" s="178"/>
      <c r="FP16" s="178"/>
      <c r="FQ16" s="178"/>
      <c r="FR16" s="179"/>
    </row>
    <row r="17" spans="162:174" ht="11.25" customHeight="1" thickBot="1">
      <c r="FF17" s="180"/>
      <c r="FG17" s="181"/>
      <c r="FH17" s="181"/>
      <c r="FI17" s="181"/>
      <c r="FJ17" s="181"/>
      <c r="FK17" s="181"/>
      <c r="FL17" s="181"/>
      <c r="FM17" s="181"/>
      <c r="FN17" s="181"/>
      <c r="FO17" s="181"/>
      <c r="FP17" s="181"/>
      <c r="FQ17" s="181"/>
      <c r="FR17" s="182"/>
    </row>
    <row r="18" spans="59:174" ht="12.75" customHeight="1">
      <c r="BG18" s="170" t="s">
        <v>32</v>
      </c>
      <c r="BH18" s="170"/>
      <c r="BI18" s="170"/>
      <c r="BJ18" s="170"/>
      <c r="BK18" s="113" t="s">
        <v>326</v>
      </c>
      <c r="BL18" s="113"/>
      <c r="BM18" s="113"/>
      <c r="BN18" s="167" t="s">
        <v>18</v>
      </c>
      <c r="BO18" s="167"/>
      <c r="BQ18" s="113" t="s">
        <v>326</v>
      </c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70">
        <v>20</v>
      </c>
      <c r="CG18" s="170"/>
      <c r="CH18" s="170"/>
      <c r="CI18" s="171" t="s">
        <v>323</v>
      </c>
      <c r="CJ18" s="171"/>
      <c r="CK18" s="171"/>
      <c r="CL18" s="1" t="s">
        <v>4</v>
      </c>
      <c r="FD18" s="2" t="s">
        <v>21</v>
      </c>
      <c r="FF18" s="131" t="s">
        <v>327</v>
      </c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74"/>
    </row>
    <row r="19" spans="1:174" ht="18" customHeight="1">
      <c r="A19" s="167" t="s">
        <v>24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FD19" s="2" t="s">
        <v>22</v>
      </c>
      <c r="FF19" s="44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169"/>
    </row>
    <row r="20" spans="1:174" ht="11.25" customHeight="1">
      <c r="A20" s="1" t="s">
        <v>25</v>
      </c>
      <c r="AB20" s="168" t="s">
        <v>276</v>
      </c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FD20" s="2" t="s">
        <v>23</v>
      </c>
      <c r="FF20" s="44" t="s">
        <v>272</v>
      </c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169"/>
    </row>
    <row r="21" spans="160:174" ht="11.25">
      <c r="FD21" s="2" t="s">
        <v>22</v>
      </c>
      <c r="FF21" s="44" t="s">
        <v>316</v>
      </c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169"/>
    </row>
    <row r="22" spans="160:174" ht="11.25">
      <c r="FD22" s="2" t="s">
        <v>26</v>
      </c>
      <c r="FF22" s="44" t="s">
        <v>273</v>
      </c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169"/>
    </row>
    <row r="23" spans="1:174" ht="11.25">
      <c r="A23" s="1" t="s">
        <v>30</v>
      </c>
      <c r="K23" s="168" t="s">
        <v>277</v>
      </c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FD23" s="2" t="s">
        <v>27</v>
      </c>
      <c r="FF23" s="44" t="s">
        <v>274</v>
      </c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169"/>
    </row>
    <row r="24" spans="1:174" ht="18" customHeight="1" thickBot="1">
      <c r="A24" s="1" t="s">
        <v>31</v>
      </c>
      <c r="FD24" s="2" t="s">
        <v>28</v>
      </c>
      <c r="FF24" s="88" t="s">
        <v>29</v>
      </c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164"/>
    </row>
    <row r="26" spans="1:174" s="6" customFormat="1" ht="10.5">
      <c r="A26" s="165" t="s">
        <v>33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5"/>
      <c r="DD26" s="165"/>
      <c r="DE26" s="165"/>
      <c r="DF26" s="165"/>
      <c r="DG26" s="165"/>
      <c r="DH26" s="165"/>
      <c r="DI26" s="165"/>
      <c r="DJ26" s="165"/>
      <c r="DK26" s="165"/>
      <c r="DL26" s="165"/>
      <c r="DM26" s="165"/>
      <c r="DN26" s="165"/>
      <c r="DO26" s="165"/>
      <c r="DP26" s="165"/>
      <c r="DQ26" s="165"/>
      <c r="DR26" s="165"/>
      <c r="DS26" s="165"/>
      <c r="DT26" s="165"/>
      <c r="DU26" s="165"/>
      <c r="DV26" s="165"/>
      <c r="DW26" s="165"/>
      <c r="DX26" s="165"/>
      <c r="DY26" s="165"/>
      <c r="DZ26" s="165"/>
      <c r="EA26" s="165"/>
      <c r="EB26" s="165"/>
      <c r="EC26" s="165"/>
      <c r="ED26" s="165"/>
      <c r="EE26" s="165"/>
      <c r="EF26" s="165"/>
      <c r="EG26" s="165"/>
      <c r="EH26" s="165"/>
      <c r="EI26" s="165"/>
      <c r="EJ26" s="165"/>
      <c r="EK26" s="165"/>
      <c r="EL26" s="165"/>
      <c r="EM26" s="165"/>
      <c r="EN26" s="165"/>
      <c r="EO26" s="165"/>
      <c r="EP26" s="165"/>
      <c r="EQ26" s="165"/>
      <c r="ER26" s="165"/>
      <c r="ES26" s="165"/>
      <c r="ET26" s="165"/>
      <c r="EU26" s="165"/>
      <c r="EV26" s="165"/>
      <c r="EW26" s="165"/>
      <c r="EX26" s="165"/>
      <c r="EY26" s="165"/>
      <c r="EZ26" s="165"/>
      <c r="FA26" s="165"/>
      <c r="FB26" s="165"/>
      <c r="FC26" s="165"/>
      <c r="FD26" s="165"/>
      <c r="FE26" s="165"/>
      <c r="FF26" s="165"/>
      <c r="FG26" s="165"/>
      <c r="FH26" s="165"/>
      <c r="FI26" s="165"/>
      <c r="FJ26" s="165"/>
      <c r="FK26" s="165"/>
      <c r="FL26" s="165"/>
      <c r="FM26" s="165"/>
      <c r="FN26" s="165"/>
      <c r="FO26" s="165"/>
      <c r="FP26" s="165"/>
      <c r="FQ26" s="165"/>
      <c r="FR26" s="165"/>
    </row>
    <row r="28" spans="1:174" ht="11.25">
      <c r="A28" s="178" t="s">
        <v>1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9"/>
      <c r="BX28" s="60" t="s">
        <v>2</v>
      </c>
      <c r="BY28" s="196"/>
      <c r="BZ28" s="196"/>
      <c r="CA28" s="196"/>
      <c r="CB28" s="196"/>
      <c r="CC28" s="196"/>
      <c r="CD28" s="196"/>
      <c r="CE28" s="207"/>
      <c r="CF28" s="60" t="s">
        <v>231</v>
      </c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207"/>
      <c r="CS28" s="60" t="s">
        <v>232</v>
      </c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207"/>
      <c r="DF28" s="214" t="s">
        <v>6</v>
      </c>
      <c r="DG28" s="215"/>
      <c r="DH28" s="215"/>
      <c r="DI28" s="215"/>
      <c r="DJ28" s="215"/>
      <c r="DK28" s="215"/>
      <c r="DL28" s="215"/>
      <c r="DM28" s="215"/>
      <c r="DN28" s="215"/>
      <c r="DO28" s="215"/>
      <c r="DP28" s="215"/>
      <c r="DQ28" s="215"/>
      <c r="DR28" s="215"/>
      <c r="DS28" s="215"/>
      <c r="DT28" s="215"/>
      <c r="DU28" s="215"/>
      <c r="DV28" s="215"/>
      <c r="DW28" s="215"/>
      <c r="DX28" s="215"/>
      <c r="DY28" s="215"/>
      <c r="DZ28" s="215"/>
      <c r="EA28" s="215"/>
      <c r="EB28" s="215"/>
      <c r="EC28" s="215"/>
      <c r="ED28" s="215"/>
      <c r="EE28" s="215"/>
      <c r="EF28" s="215"/>
      <c r="EG28" s="215"/>
      <c r="EH28" s="215"/>
      <c r="EI28" s="215"/>
      <c r="EJ28" s="215"/>
      <c r="EK28" s="215"/>
      <c r="EL28" s="215"/>
      <c r="EM28" s="215"/>
      <c r="EN28" s="215"/>
      <c r="EO28" s="215"/>
      <c r="EP28" s="215"/>
      <c r="EQ28" s="215"/>
      <c r="ER28" s="215"/>
      <c r="ES28" s="215"/>
      <c r="ET28" s="215"/>
      <c r="EU28" s="215"/>
      <c r="EV28" s="215"/>
      <c r="EW28" s="215"/>
      <c r="EX28" s="215"/>
      <c r="EY28" s="215"/>
      <c r="EZ28" s="215"/>
      <c r="FA28" s="215"/>
      <c r="FB28" s="215"/>
      <c r="FC28" s="215"/>
      <c r="FD28" s="215"/>
      <c r="FE28" s="215"/>
      <c r="FF28" s="215"/>
      <c r="FG28" s="215"/>
      <c r="FH28" s="215"/>
      <c r="FI28" s="215"/>
      <c r="FJ28" s="215"/>
      <c r="FK28" s="215"/>
      <c r="FL28" s="215"/>
      <c r="FM28" s="215"/>
      <c r="FN28" s="215"/>
      <c r="FO28" s="215"/>
      <c r="FP28" s="215"/>
      <c r="FQ28" s="215"/>
      <c r="FR28" s="215"/>
    </row>
    <row r="29" spans="1:174" ht="47.25" customHeight="1">
      <c r="A29" s="181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2"/>
      <c r="BX29" s="208"/>
      <c r="BY29" s="209"/>
      <c r="BZ29" s="209"/>
      <c r="CA29" s="209"/>
      <c r="CB29" s="209"/>
      <c r="CC29" s="209"/>
      <c r="CD29" s="209"/>
      <c r="CE29" s="210"/>
      <c r="CF29" s="208"/>
      <c r="CG29" s="209"/>
      <c r="CH29" s="209"/>
      <c r="CI29" s="209"/>
      <c r="CJ29" s="209"/>
      <c r="CK29" s="209"/>
      <c r="CL29" s="209"/>
      <c r="CM29" s="209"/>
      <c r="CN29" s="209"/>
      <c r="CO29" s="209"/>
      <c r="CP29" s="209"/>
      <c r="CQ29" s="209"/>
      <c r="CR29" s="210"/>
      <c r="CS29" s="208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09"/>
      <c r="DE29" s="210"/>
      <c r="DF29" s="57" t="s">
        <v>251</v>
      </c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9"/>
      <c r="EB29" s="17"/>
      <c r="EC29" s="17"/>
      <c r="ED29" s="17"/>
      <c r="EE29" s="17"/>
      <c r="EF29" s="60" t="s">
        <v>227</v>
      </c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2"/>
      <c r="ES29" s="60" t="s">
        <v>228</v>
      </c>
      <c r="ET29" s="196"/>
      <c r="EU29" s="196"/>
      <c r="EV29" s="196"/>
      <c r="EW29" s="196"/>
      <c r="EX29" s="196"/>
      <c r="EY29" s="197"/>
      <c r="EZ29" s="197"/>
      <c r="FA29" s="197"/>
      <c r="FB29" s="197"/>
      <c r="FC29" s="197"/>
      <c r="FD29" s="197"/>
      <c r="FE29" s="198"/>
      <c r="FF29" s="60" t="s">
        <v>229</v>
      </c>
      <c r="FG29" s="196"/>
      <c r="FH29" s="196"/>
      <c r="FI29" s="196"/>
      <c r="FJ29" s="196"/>
      <c r="FK29" s="196"/>
      <c r="FL29" s="196"/>
      <c r="FM29" s="196"/>
      <c r="FN29" s="196"/>
      <c r="FO29" s="196"/>
      <c r="FP29" s="196"/>
      <c r="FQ29" s="196"/>
      <c r="FR29" s="196"/>
    </row>
    <row r="30" spans="1:174" ht="50.25" customHeight="1">
      <c r="A30" s="205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6"/>
      <c r="BX30" s="211"/>
      <c r="BY30" s="212"/>
      <c r="BZ30" s="212"/>
      <c r="CA30" s="212"/>
      <c r="CB30" s="212"/>
      <c r="CC30" s="212"/>
      <c r="CD30" s="212"/>
      <c r="CE30" s="213"/>
      <c r="CF30" s="211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3"/>
      <c r="CS30" s="211"/>
      <c r="CT30" s="212"/>
      <c r="CU30" s="212"/>
      <c r="CV30" s="212"/>
      <c r="CW30" s="212"/>
      <c r="CX30" s="212"/>
      <c r="CY30" s="212"/>
      <c r="CZ30" s="212"/>
      <c r="DA30" s="212"/>
      <c r="DB30" s="212"/>
      <c r="DC30" s="212"/>
      <c r="DD30" s="212"/>
      <c r="DE30" s="213"/>
      <c r="DF30" s="193" t="s">
        <v>252</v>
      </c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202"/>
      <c r="DS30" s="193" t="s">
        <v>261</v>
      </c>
      <c r="DT30" s="194"/>
      <c r="DU30" s="194"/>
      <c r="DV30" s="194"/>
      <c r="DW30" s="194"/>
      <c r="DX30" s="194"/>
      <c r="DY30" s="194"/>
      <c r="DZ30" s="194"/>
      <c r="EA30" s="194"/>
      <c r="EB30" s="16"/>
      <c r="EC30" s="16"/>
      <c r="ED30" s="16"/>
      <c r="EE30" s="16"/>
      <c r="EF30" s="63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5"/>
      <c r="ES30" s="199"/>
      <c r="ET30" s="200"/>
      <c r="EU30" s="200"/>
      <c r="EV30" s="200"/>
      <c r="EW30" s="200"/>
      <c r="EX30" s="200"/>
      <c r="EY30" s="200"/>
      <c r="EZ30" s="200"/>
      <c r="FA30" s="200"/>
      <c r="FB30" s="200"/>
      <c r="FC30" s="200"/>
      <c r="FD30" s="200"/>
      <c r="FE30" s="201"/>
      <c r="FF30" s="211"/>
      <c r="FG30" s="212"/>
      <c r="FH30" s="212"/>
      <c r="FI30" s="212"/>
      <c r="FJ30" s="212"/>
      <c r="FK30" s="212"/>
      <c r="FL30" s="212"/>
      <c r="FM30" s="212"/>
      <c r="FN30" s="212"/>
      <c r="FO30" s="212"/>
      <c r="FP30" s="212"/>
      <c r="FQ30" s="212"/>
      <c r="FR30" s="212"/>
    </row>
    <row r="31" spans="1:174" ht="13.5" thickBot="1">
      <c r="A31" s="203" t="s">
        <v>7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4"/>
      <c r="BX31" s="190" t="s">
        <v>8</v>
      </c>
      <c r="BY31" s="191"/>
      <c r="BZ31" s="191"/>
      <c r="CA31" s="191"/>
      <c r="CB31" s="191"/>
      <c r="CC31" s="191"/>
      <c r="CD31" s="191"/>
      <c r="CE31" s="192"/>
      <c r="CF31" s="190" t="s">
        <v>9</v>
      </c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2"/>
      <c r="CS31" s="190" t="s">
        <v>10</v>
      </c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2"/>
      <c r="DF31" s="190" t="s">
        <v>11</v>
      </c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2"/>
      <c r="DS31" s="68" t="s">
        <v>12</v>
      </c>
      <c r="DT31" s="69"/>
      <c r="DU31" s="69"/>
      <c r="DV31" s="69"/>
      <c r="DW31" s="69"/>
      <c r="DX31" s="69"/>
      <c r="DY31" s="69"/>
      <c r="DZ31" s="69"/>
      <c r="EA31" s="70"/>
      <c r="EB31" s="15"/>
      <c r="EC31" s="15"/>
      <c r="ED31" s="15"/>
      <c r="EE31" s="15"/>
      <c r="EF31" s="190" t="s">
        <v>13</v>
      </c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2"/>
      <c r="ES31" s="190" t="s">
        <v>14</v>
      </c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2"/>
      <c r="FF31" s="190" t="s">
        <v>225</v>
      </c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</row>
    <row r="32" spans="1:174" ht="12.75" customHeight="1">
      <c r="A32" s="166" t="s">
        <v>233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31" t="s">
        <v>34</v>
      </c>
      <c r="BY32" s="132"/>
      <c r="BZ32" s="132"/>
      <c r="CA32" s="132"/>
      <c r="CB32" s="132"/>
      <c r="CC32" s="132"/>
      <c r="CD32" s="132"/>
      <c r="CE32" s="133"/>
      <c r="CF32" s="134" t="s">
        <v>35</v>
      </c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3"/>
      <c r="CS32" s="134" t="s">
        <v>35</v>
      </c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3"/>
      <c r="DF32" s="71">
        <v>1320952.67</v>
      </c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195"/>
      <c r="DS32" s="71">
        <v>252458.8</v>
      </c>
      <c r="DT32" s="72"/>
      <c r="DU32" s="72"/>
      <c r="DV32" s="72"/>
      <c r="DW32" s="72"/>
      <c r="DX32" s="72"/>
      <c r="DY32" s="72"/>
      <c r="DZ32" s="72"/>
      <c r="EA32" s="72"/>
      <c r="EB32" s="13"/>
      <c r="EC32" s="13"/>
      <c r="ED32" s="13"/>
      <c r="EE32" s="13"/>
      <c r="EF32" s="126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8"/>
      <c r="ES32" s="126"/>
      <c r="ET32" s="127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8"/>
      <c r="FF32" s="77">
        <v>97.08</v>
      </c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159"/>
    </row>
    <row r="33" spans="1:174" ht="12.75" customHeight="1">
      <c r="A33" s="166" t="s">
        <v>234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44" t="s">
        <v>36</v>
      </c>
      <c r="BY33" s="42"/>
      <c r="BZ33" s="42"/>
      <c r="CA33" s="42"/>
      <c r="CB33" s="42"/>
      <c r="CC33" s="42"/>
      <c r="CD33" s="42"/>
      <c r="CE33" s="43"/>
      <c r="CF33" s="41" t="s">
        <v>35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3"/>
      <c r="CS33" s="41" t="s">
        <v>35</v>
      </c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3"/>
      <c r="DF33" s="38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40"/>
      <c r="DS33" s="38"/>
      <c r="DT33" s="39"/>
      <c r="DU33" s="39"/>
      <c r="DV33" s="39"/>
      <c r="DW33" s="39"/>
      <c r="DX33" s="39"/>
      <c r="DY33" s="39"/>
      <c r="DZ33" s="39"/>
      <c r="EA33" s="39"/>
      <c r="EB33" s="10"/>
      <c r="EC33" s="10"/>
      <c r="ED33" s="10"/>
      <c r="EE33" s="10"/>
      <c r="EF33" s="38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40"/>
      <c r="ES33" s="38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40"/>
      <c r="FF33" s="38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85"/>
    </row>
    <row r="34" spans="1:174" ht="11.25">
      <c r="A34" s="92" t="s">
        <v>37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3" t="s">
        <v>38</v>
      </c>
      <c r="BY34" s="94"/>
      <c r="BZ34" s="94"/>
      <c r="CA34" s="94"/>
      <c r="CB34" s="94"/>
      <c r="CC34" s="94"/>
      <c r="CD34" s="94"/>
      <c r="CE34" s="95"/>
      <c r="CF34" s="96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5"/>
      <c r="CS34" s="41" t="s">
        <v>280</v>
      </c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3"/>
      <c r="DF34" s="66">
        <f>DF38</f>
        <v>30758202.209999997</v>
      </c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141"/>
      <c r="DS34" s="66">
        <f>DS38</f>
        <v>10987541.5</v>
      </c>
      <c r="DT34" s="67"/>
      <c r="DU34" s="67"/>
      <c r="DV34" s="67"/>
      <c r="DW34" s="67"/>
      <c r="DX34" s="67"/>
      <c r="DY34" s="67"/>
      <c r="DZ34" s="67"/>
      <c r="EA34" s="67"/>
      <c r="EB34" s="10"/>
      <c r="EC34" s="10"/>
      <c r="ED34" s="10"/>
      <c r="EE34" s="10"/>
      <c r="EF34" s="66">
        <f>EF50</f>
        <v>4216293.7</v>
      </c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141"/>
      <c r="ES34" s="38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40"/>
      <c r="FF34" s="66">
        <f>FF38</f>
        <v>700000</v>
      </c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136"/>
    </row>
    <row r="35" spans="1:174" ht="22.5" customHeight="1">
      <c r="A35" s="52" t="s">
        <v>39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44" t="s">
        <v>40</v>
      </c>
      <c r="BY35" s="42"/>
      <c r="BZ35" s="42"/>
      <c r="CA35" s="42"/>
      <c r="CB35" s="42"/>
      <c r="CC35" s="42"/>
      <c r="CD35" s="42"/>
      <c r="CE35" s="43"/>
      <c r="CF35" s="41" t="s">
        <v>41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3"/>
      <c r="CS35" s="41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3"/>
      <c r="DF35" s="38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40"/>
      <c r="DS35" s="38"/>
      <c r="DT35" s="39"/>
      <c r="DU35" s="39"/>
      <c r="DV35" s="39"/>
      <c r="DW35" s="39"/>
      <c r="DX35" s="39"/>
      <c r="DY35" s="39"/>
      <c r="DZ35" s="39"/>
      <c r="EA35" s="39"/>
      <c r="EB35" s="10"/>
      <c r="EC35" s="10"/>
      <c r="ED35" s="10"/>
      <c r="EE35" s="10"/>
      <c r="EF35" s="38">
        <f>DF34+DS34+EF34</f>
        <v>45962037.41</v>
      </c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40"/>
      <c r="ES35" s="38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40"/>
      <c r="FF35" s="38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85"/>
    </row>
    <row r="36" spans="1:174" ht="11.25">
      <c r="A36" s="151" t="s">
        <v>42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18" t="s">
        <v>43</v>
      </c>
      <c r="BY36" s="119"/>
      <c r="BZ36" s="119"/>
      <c r="CA36" s="119"/>
      <c r="CB36" s="119"/>
      <c r="CC36" s="119"/>
      <c r="CD36" s="119"/>
      <c r="CE36" s="120"/>
      <c r="CF36" s="121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20"/>
      <c r="CS36" s="121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20"/>
      <c r="DF36" s="73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1"/>
      <c r="DS36" s="73"/>
      <c r="DT36" s="74"/>
      <c r="DU36" s="74"/>
      <c r="DV36" s="74"/>
      <c r="DW36" s="74"/>
      <c r="DX36" s="74"/>
      <c r="DY36" s="74"/>
      <c r="DZ36" s="74"/>
      <c r="EA36" s="74"/>
      <c r="EB36" s="11"/>
      <c r="EC36" s="11"/>
      <c r="ED36" s="11"/>
      <c r="EE36" s="11"/>
      <c r="EF36" s="73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1"/>
      <c r="ES36" s="73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1"/>
      <c r="FF36" s="73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15"/>
    </row>
    <row r="37" spans="1:174" ht="12" thickBot="1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3"/>
      <c r="BX37" s="160"/>
      <c r="BY37" s="161"/>
      <c r="BZ37" s="161"/>
      <c r="CA37" s="161"/>
      <c r="CB37" s="161"/>
      <c r="CC37" s="161"/>
      <c r="CD37" s="161"/>
      <c r="CE37" s="162"/>
      <c r="CF37" s="163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2"/>
      <c r="CS37" s="163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2"/>
      <c r="DF37" s="154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6"/>
      <c r="DS37" s="75"/>
      <c r="DT37" s="76"/>
      <c r="DU37" s="76"/>
      <c r="DV37" s="76"/>
      <c r="DW37" s="76"/>
      <c r="DX37" s="76"/>
      <c r="DY37" s="76"/>
      <c r="DZ37" s="76"/>
      <c r="EA37" s="76"/>
      <c r="EB37" s="14"/>
      <c r="EC37" s="14"/>
      <c r="ED37" s="14"/>
      <c r="EE37" s="14"/>
      <c r="EF37" s="154"/>
      <c r="EG37" s="155"/>
      <c r="EH37" s="155"/>
      <c r="EI37" s="155"/>
      <c r="EJ37" s="155"/>
      <c r="EK37" s="155"/>
      <c r="EL37" s="155"/>
      <c r="EM37" s="155"/>
      <c r="EN37" s="155"/>
      <c r="EO37" s="155"/>
      <c r="EP37" s="155"/>
      <c r="EQ37" s="155"/>
      <c r="ER37" s="156"/>
      <c r="ES37" s="154"/>
      <c r="ET37" s="155"/>
      <c r="EU37" s="155"/>
      <c r="EV37" s="155"/>
      <c r="EW37" s="155"/>
      <c r="EX37" s="155"/>
      <c r="EY37" s="155"/>
      <c r="EZ37" s="155"/>
      <c r="FA37" s="155"/>
      <c r="FB37" s="155"/>
      <c r="FC37" s="155"/>
      <c r="FD37" s="155"/>
      <c r="FE37" s="156"/>
      <c r="FF37" s="154"/>
      <c r="FG37" s="155"/>
      <c r="FH37" s="155"/>
      <c r="FI37" s="155"/>
      <c r="FJ37" s="155"/>
      <c r="FK37" s="155"/>
      <c r="FL37" s="155"/>
      <c r="FM37" s="155"/>
      <c r="FN37" s="155"/>
      <c r="FO37" s="155"/>
      <c r="FP37" s="155"/>
      <c r="FQ37" s="155"/>
      <c r="FR37" s="157"/>
    </row>
    <row r="38" spans="1:174" ht="10.5" customHeight="1">
      <c r="A38" s="142" t="s">
        <v>44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4"/>
      <c r="BX38" s="131" t="s">
        <v>45</v>
      </c>
      <c r="BY38" s="132"/>
      <c r="BZ38" s="132"/>
      <c r="CA38" s="132"/>
      <c r="CB38" s="132"/>
      <c r="CC38" s="132"/>
      <c r="CD38" s="132"/>
      <c r="CE38" s="133"/>
      <c r="CF38" s="134" t="s">
        <v>46</v>
      </c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3"/>
      <c r="CS38" s="134" t="s">
        <v>87</v>
      </c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3"/>
      <c r="DF38" s="77">
        <f>DF39+DF40</f>
        <v>30758202.209999997</v>
      </c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158"/>
      <c r="DS38" s="77">
        <v>10987541.5</v>
      </c>
      <c r="DT38" s="78"/>
      <c r="DU38" s="78"/>
      <c r="DV38" s="78"/>
      <c r="DW38" s="78"/>
      <c r="DX38" s="78"/>
      <c r="DY38" s="78"/>
      <c r="DZ38" s="78"/>
      <c r="EA38" s="78"/>
      <c r="EB38" s="13"/>
      <c r="EC38" s="13"/>
      <c r="ED38" s="13"/>
      <c r="EE38" s="13"/>
      <c r="EF38" s="126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8"/>
      <c r="ES38" s="126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8"/>
      <c r="FF38" s="77">
        <v>700000</v>
      </c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159"/>
    </row>
    <row r="39" spans="1:174" ht="33.75" customHeight="1">
      <c r="A39" s="49" t="s">
        <v>230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44" t="s">
        <v>47</v>
      </c>
      <c r="BY39" s="42"/>
      <c r="BZ39" s="42"/>
      <c r="CA39" s="42"/>
      <c r="CB39" s="42"/>
      <c r="CC39" s="42"/>
      <c r="CD39" s="42"/>
      <c r="CE39" s="43"/>
      <c r="CF39" s="41" t="s">
        <v>46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3"/>
      <c r="CS39" s="41" t="s">
        <v>87</v>
      </c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3"/>
      <c r="DF39" s="38">
        <f>10514122.33+7395644+1231188.66+6688180</f>
        <v>25829134.99</v>
      </c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40"/>
      <c r="DS39" s="38">
        <v>10987541.5</v>
      </c>
      <c r="DT39" s="39"/>
      <c r="DU39" s="39"/>
      <c r="DV39" s="39"/>
      <c r="DW39" s="39"/>
      <c r="DX39" s="39"/>
      <c r="DY39" s="39"/>
      <c r="DZ39" s="39"/>
      <c r="EA39" s="39"/>
      <c r="EB39" s="10"/>
      <c r="EC39" s="10"/>
      <c r="ED39" s="10"/>
      <c r="EE39" s="10"/>
      <c r="EF39" s="38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40"/>
      <c r="ES39" s="38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40"/>
      <c r="FF39" s="38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85"/>
    </row>
    <row r="40" spans="1:174" ht="22.5" customHeight="1">
      <c r="A40" s="49" t="s">
        <v>279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44"/>
      <c r="BY40" s="42"/>
      <c r="BZ40" s="42"/>
      <c r="CA40" s="42"/>
      <c r="CB40" s="42"/>
      <c r="CC40" s="42"/>
      <c r="CD40" s="42"/>
      <c r="CE40" s="43"/>
      <c r="CF40" s="41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3"/>
      <c r="CS40" s="41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3"/>
      <c r="DF40" s="38">
        <f>4397815+531252.22</f>
        <v>4929067.22</v>
      </c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40"/>
      <c r="DS40" s="38"/>
      <c r="DT40" s="39"/>
      <c r="DU40" s="39"/>
      <c r="DV40" s="39"/>
      <c r="DW40" s="39"/>
      <c r="DX40" s="39"/>
      <c r="DY40" s="39"/>
      <c r="DZ40" s="39"/>
      <c r="EA40" s="39"/>
      <c r="EB40" s="10"/>
      <c r="EC40" s="10"/>
      <c r="ED40" s="10"/>
      <c r="EE40" s="10"/>
      <c r="EF40" s="38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40"/>
      <c r="ES40" s="38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40"/>
      <c r="FF40" s="38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85"/>
    </row>
    <row r="41" spans="1:174" ht="10.5" customHeight="1">
      <c r="A41" s="49" t="s">
        <v>229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44"/>
      <c r="BY41" s="42"/>
      <c r="BZ41" s="42"/>
      <c r="CA41" s="42"/>
      <c r="CB41" s="42"/>
      <c r="CC41" s="42"/>
      <c r="CD41" s="42"/>
      <c r="CE41" s="43"/>
      <c r="CF41" s="41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3"/>
      <c r="CS41" s="41" t="s">
        <v>87</v>
      </c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3"/>
      <c r="DF41" s="38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40"/>
      <c r="DS41" s="38"/>
      <c r="DT41" s="39"/>
      <c r="DU41" s="39"/>
      <c r="DV41" s="39"/>
      <c r="DW41" s="39"/>
      <c r="DX41" s="39"/>
      <c r="DY41" s="39"/>
      <c r="DZ41" s="39"/>
      <c r="EA41" s="39"/>
      <c r="EB41" s="10"/>
      <c r="EC41" s="10"/>
      <c r="ED41" s="10"/>
      <c r="EE41" s="10"/>
      <c r="EF41" s="38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40"/>
      <c r="ES41" s="38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40"/>
      <c r="FF41" s="38">
        <v>700000</v>
      </c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85"/>
    </row>
    <row r="42" spans="1:174" ht="10.5" customHeight="1">
      <c r="A42" s="142" t="s">
        <v>48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4"/>
      <c r="BX42" s="44" t="s">
        <v>49</v>
      </c>
      <c r="BY42" s="42"/>
      <c r="BZ42" s="42"/>
      <c r="CA42" s="42"/>
      <c r="CB42" s="42"/>
      <c r="CC42" s="42"/>
      <c r="CD42" s="42"/>
      <c r="CE42" s="43"/>
      <c r="CF42" s="41" t="s">
        <v>50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3"/>
      <c r="CS42" s="41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3"/>
      <c r="DF42" s="38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40"/>
      <c r="DS42" s="38"/>
      <c r="DT42" s="39"/>
      <c r="DU42" s="39"/>
      <c r="DV42" s="39"/>
      <c r="DW42" s="39"/>
      <c r="DX42" s="39"/>
      <c r="DY42" s="39"/>
      <c r="DZ42" s="39"/>
      <c r="EA42" s="39"/>
      <c r="EB42" s="10"/>
      <c r="EC42" s="10"/>
      <c r="ED42" s="10"/>
      <c r="EE42" s="10"/>
      <c r="EF42" s="38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40"/>
      <c r="ES42" s="38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40"/>
      <c r="FF42" s="38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85"/>
    </row>
    <row r="43" spans="1:174" ht="10.5" customHeight="1">
      <c r="A43" s="151" t="s">
        <v>42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18" t="s">
        <v>51</v>
      </c>
      <c r="BY43" s="119"/>
      <c r="BZ43" s="119"/>
      <c r="CA43" s="119"/>
      <c r="CB43" s="119"/>
      <c r="CC43" s="119"/>
      <c r="CD43" s="119"/>
      <c r="CE43" s="120"/>
      <c r="CF43" s="121" t="s">
        <v>50</v>
      </c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20"/>
      <c r="CS43" s="121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20"/>
      <c r="DF43" s="73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1"/>
      <c r="DS43" s="73"/>
      <c r="DT43" s="74"/>
      <c r="DU43" s="74"/>
      <c r="DV43" s="74"/>
      <c r="DW43" s="74"/>
      <c r="DX43" s="74"/>
      <c r="DY43" s="74"/>
      <c r="DZ43" s="74"/>
      <c r="EA43" s="74"/>
      <c r="EB43" s="11"/>
      <c r="EC43" s="11"/>
      <c r="ED43" s="11"/>
      <c r="EE43" s="11"/>
      <c r="EF43" s="73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1"/>
      <c r="ES43" s="73"/>
      <c r="ET43" s="100"/>
      <c r="EU43" s="100"/>
      <c r="EV43" s="100"/>
      <c r="EW43" s="100"/>
      <c r="EX43" s="100"/>
      <c r="EY43" s="100"/>
      <c r="EZ43" s="100"/>
      <c r="FA43" s="100"/>
      <c r="FB43" s="100"/>
      <c r="FC43" s="100"/>
      <c r="FD43" s="100"/>
      <c r="FE43" s="101"/>
      <c r="FF43" s="73"/>
      <c r="FG43" s="100"/>
      <c r="FH43" s="100"/>
      <c r="FI43" s="100"/>
      <c r="FJ43" s="100"/>
      <c r="FK43" s="100"/>
      <c r="FL43" s="100"/>
      <c r="FM43" s="100"/>
      <c r="FN43" s="100"/>
      <c r="FO43" s="100"/>
      <c r="FP43" s="100"/>
      <c r="FQ43" s="100"/>
      <c r="FR43" s="115"/>
    </row>
    <row r="44" spans="1:174" ht="10.5" customHeight="1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3"/>
      <c r="BX44" s="112"/>
      <c r="BY44" s="113"/>
      <c r="BZ44" s="113"/>
      <c r="CA44" s="113"/>
      <c r="CB44" s="113"/>
      <c r="CC44" s="113"/>
      <c r="CD44" s="113"/>
      <c r="CE44" s="114"/>
      <c r="CF44" s="122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4"/>
      <c r="CS44" s="122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4"/>
      <c r="DF44" s="102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4"/>
      <c r="DS44" s="149"/>
      <c r="DT44" s="150"/>
      <c r="DU44" s="150"/>
      <c r="DV44" s="150"/>
      <c r="DW44" s="150"/>
      <c r="DX44" s="150"/>
      <c r="DY44" s="150"/>
      <c r="DZ44" s="150"/>
      <c r="EA44" s="150"/>
      <c r="EB44" s="12"/>
      <c r="EC44" s="12"/>
      <c r="ED44" s="12"/>
      <c r="EE44" s="12"/>
      <c r="EF44" s="102"/>
      <c r="EG44" s="103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4"/>
      <c r="ES44" s="102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4"/>
      <c r="FF44" s="102"/>
      <c r="FG44" s="103"/>
      <c r="FH44" s="103"/>
      <c r="FI44" s="103"/>
      <c r="FJ44" s="103"/>
      <c r="FK44" s="103"/>
      <c r="FL44" s="103"/>
      <c r="FM44" s="103"/>
      <c r="FN44" s="103"/>
      <c r="FO44" s="103"/>
      <c r="FP44" s="103"/>
      <c r="FQ44" s="103"/>
      <c r="FR44" s="116"/>
    </row>
    <row r="45" spans="1:174" ht="10.5" customHeight="1">
      <c r="A45" s="142" t="s">
        <v>52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4"/>
      <c r="BX45" s="44" t="s">
        <v>53</v>
      </c>
      <c r="BY45" s="42"/>
      <c r="BZ45" s="42"/>
      <c r="CA45" s="42"/>
      <c r="CB45" s="42"/>
      <c r="CC45" s="42"/>
      <c r="CD45" s="42"/>
      <c r="CE45" s="43"/>
      <c r="CF45" s="41" t="s">
        <v>54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3"/>
      <c r="CS45" s="41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3"/>
      <c r="DF45" s="38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40"/>
      <c r="DS45" s="38"/>
      <c r="DT45" s="39"/>
      <c r="DU45" s="39"/>
      <c r="DV45" s="39"/>
      <c r="DW45" s="39"/>
      <c r="DX45" s="39"/>
      <c r="DY45" s="39"/>
      <c r="DZ45" s="39"/>
      <c r="EA45" s="39"/>
      <c r="EB45" s="10"/>
      <c r="EC45" s="10"/>
      <c r="ED45" s="10"/>
      <c r="EE45" s="10"/>
      <c r="EF45" s="38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40"/>
      <c r="ES45" s="38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40"/>
      <c r="FF45" s="38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85"/>
    </row>
    <row r="46" spans="1:174" ht="10.5" customHeight="1">
      <c r="A46" s="145" t="s">
        <v>42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18" t="s">
        <v>253</v>
      </c>
      <c r="BY46" s="119"/>
      <c r="BZ46" s="119"/>
      <c r="CA46" s="119"/>
      <c r="CB46" s="119"/>
      <c r="CC46" s="119"/>
      <c r="CD46" s="119"/>
      <c r="CE46" s="120"/>
      <c r="CF46" s="41" t="s">
        <v>54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3"/>
      <c r="CS46" s="41" t="s">
        <v>278</v>
      </c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3"/>
      <c r="DF46" s="73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1"/>
      <c r="DS46" s="73"/>
      <c r="DT46" s="74"/>
      <c r="DU46" s="74"/>
      <c r="DV46" s="74"/>
      <c r="DW46" s="74"/>
      <c r="DX46" s="74"/>
      <c r="DY46" s="74"/>
      <c r="DZ46" s="74"/>
      <c r="EA46" s="74"/>
      <c r="EB46" s="11"/>
      <c r="EC46" s="11"/>
      <c r="ED46" s="11"/>
      <c r="EE46" s="11"/>
      <c r="EF46" s="148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7"/>
      <c r="ES46" s="73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1"/>
      <c r="FF46" s="73"/>
      <c r="FG46" s="100"/>
      <c r="FH46" s="100"/>
      <c r="FI46" s="100"/>
      <c r="FJ46" s="100"/>
      <c r="FK46" s="100"/>
      <c r="FL46" s="100"/>
      <c r="FM46" s="100"/>
      <c r="FN46" s="100"/>
      <c r="FO46" s="100"/>
      <c r="FP46" s="100"/>
      <c r="FQ46" s="100"/>
      <c r="FR46" s="115"/>
    </row>
    <row r="47" spans="1:174" ht="10.5" customHeight="1">
      <c r="A47" s="47" t="s">
        <v>57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8"/>
      <c r="BX47" s="112"/>
      <c r="BY47" s="113"/>
      <c r="BZ47" s="113"/>
      <c r="CA47" s="113"/>
      <c r="CB47" s="113"/>
      <c r="CC47" s="113"/>
      <c r="CD47" s="113"/>
      <c r="CE47" s="114"/>
      <c r="CF47" s="41" t="s">
        <v>54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3"/>
      <c r="CS47" s="41" t="s">
        <v>278</v>
      </c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3"/>
      <c r="DF47" s="102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4"/>
      <c r="DS47" s="149"/>
      <c r="DT47" s="150"/>
      <c r="DU47" s="150"/>
      <c r="DV47" s="150"/>
      <c r="DW47" s="150"/>
      <c r="DX47" s="150"/>
      <c r="DY47" s="150"/>
      <c r="DZ47" s="150"/>
      <c r="EA47" s="150"/>
      <c r="EB47" s="12"/>
      <c r="EC47" s="12"/>
      <c r="ED47" s="12"/>
      <c r="EE47" s="12"/>
      <c r="EF47" s="108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10"/>
      <c r="ES47" s="102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3"/>
      <c r="FE47" s="104"/>
      <c r="FF47" s="102"/>
      <c r="FG47" s="103"/>
      <c r="FH47" s="103"/>
      <c r="FI47" s="103"/>
      <c r="FJ47" s="103"/>
      <c r="FK47" s="103"/>
      <c r="FL47" s="103"/>
      <c r="FM47" s="103"/>
      <c r="FN47" s="103"/>
      <c r="FO47" s="103"/>
      <c r="FP47" s="103"/>
      <c r="FQ47" s="103"/>
      <c r="FR47" s="116"/>
    </row>
    <row r="48" spans="1:174" ht="10.5" customHeight="1">
      <c r="A48" s="49" t="s">
        <v>58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99"/>
      <c r="BX48" s="44" t="s">
        <v>254</v>
      </c>
      <c r="BY48" s="42"/>
      <c r="BZ48" s="42"/>
      <c r="CA48" s="42"/>
      <c r="CB48" s="42"/>
      <c r="CC48" s="42"/>
      <c r="CD48" s="42"/>
      <c r="CE48" s="43"/>
      <c r="CF48" s="41" t="s">
        <v>54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3"/>
      <c r="CS48" s="41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3"/>
      <c r="DF48" s="38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0"/>
      <c r="DS48" s="38"/>
      <c r="DT48" s="39"/>
      <c r="DU48" s="39"/>
      <c r="DV48" s="39"/>
      <c r="DW48" s="39"/>
      <c r="DX48" s="39"/>
      <c r="DY48" s="39"/>
      <c r="DZ48" s="39"/>
      <c r="EA48" s="39"/>
      <c r="EB48" s="10"/>
      <c r="EC48" s="10"/>
      <c r="ED48" s="10"/>
      <c r="EE48" s="10"/>
      <c r="EF48" s="38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40"/>
      <c r="ES48" s="38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40"/>
      <c r="FF48" s="38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85"/>
    </row>
    <row r="49" spans="1:174" ht="10.5" customHeight="1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1"/>
      <c r="BX49" s="22"/>
      <c r="BY49" s="23"/>
      <c r="BZ49" s="23"/>
      <c r="CA49" s="23"/>
      <c r="CB49" s="23"/>
      <c r="CC49" s="23"/>
      <c r="CD49" s="23"/>
      <c r="CE49" s="24"/>
      <c r="CF49" s="25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4"/>
      <c r="CS49" s="25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4"/>
      <c r="DF49" s="38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40"/>
      <c r="DS49" s="38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40"/>
      <c r="EF49" s="38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40"/>
      <c r="ES49" s="38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40"/>
      <c r="FF49" s="38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40"/>
    </row>
    <row r="50" spans="1:174" ht="10.5" customHeight="1">
      <c r="A50" s="142" t="s">
        <v>55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4"/>
      <c r="BX50" s="44" t="s">
        <v>56</v>
      </c>
      <c r="BY50" s="42"/>
      <c r="BZ50" s="42"/>
      <c r="CA50" s="42"/>
      <c r="CB50" s="42"/>
      <c r="CC50" s="42"/>
      <c r="CD50" s="42"/>
      <c r="CE50" s="43"/>
      <c r="CF50" s="41" t="s">
        <v>54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3"/>
      <c r="CS50" s="41" t="s">
        <v>278</v>
      </c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3"/>
      <c r="DF50" s="38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40"/>
      <c r="DS50" s="38"/>
      <c r="DT50" s="39"/>
      <c r="DU50" s="39"/>
      <c r="DV50" s="39"/>
      <c r="DW50" s="39"/>
      <c r="DX50" s="39"/>
      <c r="DY50" s="39"/>
      <c r="DZ50" s="39"/>
      <c r="EA50" s="39"/>
      <c r="EB50" s="10"/>
      <c r="EC50" s="10"/>
      <c r="ED50" s="10"/>
      <c r="EE50" s="10"/>
      <c r="EF50" s="66">
        <f>SUM(EF51:ER71)+311614+6650</f>
        <v>4216293.7</v>
      </c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141"/>
      <c r="ES50" s="38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40"/>
      <c r="FF50" s="38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40"/>
    </row>
    <row r="51" spans="1:174" ht="10.5" customHeight="1">
      <c r="A51" s="52" t="s">
        <v>255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4"/>
      <c r="BX51" s="44" t="s">
        <v>317</v>
      </c>
      <c r="BY51" s="42"/>
      <c r="BZ51" s="42"/>
      <c r="CA51" s="42"/>
      <c r="CB51" s="42"/>
      <c r="CC51" s="42"/>
      <c r="CD51" s="42"/>
      <c r="CE51" s="43"/>
      <c r="CF51" s="41" t="s">
        <v>54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3"/>
      <c r="CS51" s="41" t="s">
        <v>278</v>
      </c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3"/>
      <c r="DF51" s="38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40"/>
      <c r="DS51" s="38"/>
      <c r="DT51" s="39"/>
      <c r="DU51" s="39"/>
      <c r="DV51" s="39"/>
      <c r="DW51" s="39"/>
      <c r="DX51" s="39"/>
      <c r="DY51" s="39"/>
      <c r="DZ51" s="39"/>
      <c r="EA51" s="39"/>
      <c r="EB51" s="10"/>
      <c r="EC51" s="10"/>
      <c r="ED51" s="10"/>
      <c r="EE51" s="10"/>
      <c r="EF51" s="38">
        <f>513000-87623.6+42059.67</f>
        <v>467436.07</v>
      </c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40"/>
      <c r="ES51" s="38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40"/>
      <c r="FF51" s="38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40"/>
    </row>
    <row r="52" spans="1:174" ht="10.5" customHeight="1">
      <c r="A52" s="47" t="s">
        <v>57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8"/>
      <c r="BX52" s="44" t="s">
        <v>317</v>
      </c>
      <c r="BY52" s="42"/>
      <c r="BZ52" s="42"/>
      <c r="CA52" s="42"/>
      <c r="CB52" s="42"/>
      <c r="CC52" s="42"/>
      <c r="CD52" s="42"/>
      <c r="CE52" s="43"/>
      <c r="CF52" s="41" t="s">
        <v>54</v>
      </c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3"/>
      <c r="CS52" s="41" t="s">
        <v>278</v>
      </c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3"/>
      <c r="DF52" s="38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40"/>
      <c r="DS52" s="38"/>
      <c r="DT52" s="39"/>
      <c r="DU52" s="39"/>
      <c r="DV52" s="39"/>
      <c r="DW52" s="39"/>
      <c r="DX52" s="39"/>
      <c r="DY52" s="39"/>
      <c r="DZ52" s="39"/>
      <c r="EA52" s="39"/>
      <c r="EB52" s="10"/>
      <c r="EC52" s="10"/>
      <c r="ED52" s="10"/>
      <c r="EE52" s="10"/>
      <c r="EF52" s="38">
        <f>8000-8000</f>
        <v>0</v>
      </c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40"/>
      <c r="ES52" s="38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40"/>
      <c r="FF52" s="38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40"/>
    </row>
    <row r="53" spans="1:174" ht="10.5" customHeight="1">
      <c r="A53" s="45" t="s">
        <v>57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6"/>
      <c r="BX53" s="44" t="s">
        <v>317</v>
      </c>
      <c r="BY53" s="42"/>
      <c r="BZ53" s="42"/>
      <c r="CA53" s="42"/>
      <c r="CB53" s="42"/>
      <c r="CC53" s="42"/>
      <c r="CD53" s="42"/>
      <c r="CE53" s="43"/>
      <c r="CF53" s="41" t="s">
        <v>54</v>
      </c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3"/>
      <c r="CS53" s="41" t="s">
        <v>278</v>
      </c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3"/>
      <c r="DF53" s="38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40"/>
      <c r="DS53" s="38"/>
      <c r="DT53" s="39"/>
      <c r="DU53" s="39"/>
      <c r="DV53" s="39"/>
      <c r="DW53" s="39"/>
      <c r="DX53" s="39"/>
      <c r="DY53" s="39"/>
      <c r="DZ53" s="39"/>
      <c r="EA53" s="39"/>
      <c r="EB53" s="10"/>
      <c r="EC53" s="10"/>
      <c r="ED53" s="10"/>
      <c r="EE53" s="10"/>
      <c r="EF53" s="38">
        <f>9344-4344</f>
        <v>5000</v>
      </c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40"/>
      <c r="ES53" s="38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40"/>
      <c r="FF53" s="38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40"/>
    </row>
    <row r="54" spans="1:174" ht="10.5" customHeight="1">
      <c r="A54" s="45" t="s">
        <v>57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6"/>
      <c r="BX54" s="44" t="s">
        <v>317</v>
      </c>
      <c r="BY54" s="42"/>
      <c r="BZ54" s="42"/>
      <c r="CA54" s="42"/>
      <c r="CB54" s="42"/>
      <c r="CC54" s="42"/>
      <c r="CD54" s="42"/>
      <c r="CE54" s="43"/>
      <c r="CF54" s="41" t="s">
        <v>54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3"/>
      <c r="CS54" s="41" t="s">
        <v>278</v>
      </c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3"/>
      <c r="DF54" s="38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40"/>
      <c r="DS54" s="38"/>
      <c r="DT54" s="39"/>
      <c r="DU54" s="39"/>
      <c r="DV54" s="39"/>
      <c r="DW54" s="39"/>
      <c r="DX54" s="39"/>
      <c r="DY54" s="39"/>
      <c r="DZ54" s="39"/>
      <c r="EA54" s="39"/>
      <c r="EB54" s="10"/>
      <c r="EC54" s="10"/>
      <c r="ED54" s="10"/>
      <c r="EE54" s="10"/>
      <c r="EF54" s="38">
        <f>666500</f>
        <v>666500</v>
      </c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40"/>
      <c r="ES54" s="38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40"/>
      <c r="FF54" s="38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40"/>
    </row>
    <row r="55" spans="1:174" ht="10.5" customHeight="1">
      <c r="A55" s="45" t="s">
        <v>57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6"/>
      <c r="BX55" s="44" t="s">
        <v>317</v>
      </c>
      <c r="BY55" s="42"/>
      <c r="BZ55" s="42"/>
      <c r="CA55" s="42"/>
      <c r="CB55" s="42"/>
      <c r="CC55" s="42"/>
      <c r="CD55" s="42"/>
      <c r="CE55" s="43"/>
      <c r="CF55" s="41" t="s">
        <v>54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3"/>
      <c r="CS55" s="41" t="s">
        <v>278</v>
      </c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3"/>
      <c r="DF55" s="38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40"/>
      <c r="DS55" s="38"/>
      <c r="DT55" s="39"/>
      <c r="DU55" s="39"/>
      <c r="DV55" s="39"/>
      <c r="DW55" s="39"/>
      <c r="DX55" s="39"/>
      <c r="DY55" s="39"/>
      <c r="DZ55" s="39"/>
      <c r="EA55" s="39"/>
      <c r="EB55" s="10"/>
      <c r="EC55" s="10"/>
      <c r="ED55" s="10"/>
      <c r="EE55" s="10"/>
      <c r="EF55" s="38">
        <f>243163-17652-8748</f>
        <v>216763</v>
      </c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40"/>
      <c r="ES55" s="38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40"/>
      <c r="FF55" s="38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40"/>
    </row>
    <row r="56" spans="1:174" ht="10.5" customHeight="1">
      <c r="A56" s="45" t="s">
        <v>57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6"/>
      <c r="BX56" s="44" t="s">
        <v>317</v>
      </c>
      <c r="BY56" s="42"/>
      <c r="BZ56" s="42"/>
      <c r="CA56" s="42"/>
      <c r="CB56" s="42"/>
      <c r="CC56" s="42"/>
      <c r="CD56" s="42"/>
      <c r="CE56" s="43"/>
      <c r="CF56" s="41" t="s">
        <v>54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3"/>
      <c r="CS56" s="41" t="s">
        <v>278</v>
      </c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3"/>
      <c r="DF56" s="38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40"/>
      <c r="DS56" s="38"/>
      <c r="DT56" s="39"/>
      <c r="DU56" s="39"/>
      <c r="DV56" s="39"/>
      <c r="DW56" s="39"/>
      <c r="DX56" s="39"/>
      <c r="DY56" s="39"/>
      <c r="DZ56" s="39"/>
      <c r="EA56" s="39"/>
      <c r="EB56" s="10"/>
      <c r="EC56" s="10"/>
      <c r="ED56" s="10"/>
      <c r="EE56" s="10"/>
      <c r="EF56" s="38">
        <v>357260</v>
      </c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40"/>
      <c r="ES56" s="38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40"/>
      <c r="FF56" s="38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40"/>
    </row>
    <row r="57" spans="1:174" ht="10.5" customHeight="1">
      <c r="A57" s="45" t="s">
        <v>57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6"/>
      <c r="BX57" s="44" t="s">
        <v>317</v>
      </c>
      <c r="BY57" s="42"/>
      <c r="BZ57" s="42"/>
      <c r="CA57" s="42"/>
      <c r="CB57" s="42"/>
      <c r="CC57" s="42"/>
      <c r="CD57" s="42"/>
      <c r="CE57" s="43"/>
      <c r="CF57" s="41" t="s">
        <v>54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3"/>
      <c r="CS57" s="41" t="s">
        <v>278</v>
      </c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3"/>
      <c r="DF57" s="38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40"/>
      <c r="DS57" s="38"/>
      <c r="DT57" s="39"/>
      <c r="DU57" s="39"/>
      <c r="DV57" s="39"/>
      <c r="DW57" s="39"/>
      <c r="DX57" s="39"/>
      <c r="DY57" s="39"/>
      <c r="DZ57" s="39"/>
      <c r="EA57" s="39"/>
      <c r="EB57" s="10"/>
      <c r="EC57" s="10"/>
      <c r="ED57" s="10"/>
      <c r="EE57" s="10"/>
      <c r="EF57" s="38">
        <v>100000</v>
      </c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40"/>
      <c r="ES57" s="38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40"/>
      <c r="FF57" s="38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40"/>
    </row>
    <row r="58" spans="1:174" ht="10.5" customHeight="1">
      <c r="A58" s="45" t="s">
        <v>57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6"/>
      <c r="BX58" s="44" t="s">
        <v>317</v>
      </c>
      <c r="BY58" s="42"/>
      <c r="BZ58" s="42"/>
      <c r="CA58" s="42"/>
      <c r="CB58" s="42"/>
      <c r="CC58" s="42"/>
      <c r="CD58" s="42"/>
      <c r="CE58" s="43"/>
      <c r="CF58" s="41" t="s">
        <v>54</v>
      </c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3"/>
      <c r="CS58" s="41" t="s">
        <v>278</v>
      </c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3"/>
      <c r="DF58" s="38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40"/>
      <c r="DS58" s="38"/>
      <c r="DT58" s="39"/>
      <c r="DU58" s="39"/>
      <c r="DV58" s="39"/>
      <c r="DW58" s="39"/>
      <c r="DX58" s="39"/>
      <c r="DY58" s="39"/>
      <c r="DZ58" s="39"/>
      <c r="EA58" s="39"/>
      <c r="EB58" s="10"/>
      <c r="EC58" s="10"/>
      <c r="ED58" s="10"/>
      <c r="EE58" s="10"/>
      <c r="EF58" s="38">
        <f>450000-1998.03</f>
        <v>448001.97</v>
      </c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40"/>
      <c r="ES58" s="38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40"/>
      <c r="FF58" s="38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40"/>
    </row>
    <row r="59" spans="1:174" ht="10.5" customHeight="1">
      <c r="A59" s="45" t="s">
        <v>57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6"/>
      <c r="BX59" s="44" t="s">
        <v>317</v>
      </c>
      <c r="BY59" s="42"/>
      <c r="BZ59" s="42"/>
      <c r="CA59" s="42"/>
      <c r="CB59" s="42"/>
      <c r="CC59" s="42"/>
      <c r="CD59" s="42"/>
      <c r="CE59" s="43"/>
      <c r="CF59" s="41" t="s">
        <v>54</v>
      </c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3"/>
      <c r="CS59" s="41" t="s">
        <v>278</v>
      </c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3"/>
      <c r="DF59" s="38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40"/>
      <c r="DS59" s="38"/>
      <c r="DT59" s="39"/>
      <c r="DU59" s="39"/>
      <c r="DV59" s="39"/>
      <c r="DW59" s="39"/>
      <c r="DX59" s="39"/>
      <c r="DY59" s="39"/>
      <c r="DZ59" s="39"/>
      <c r="EA59" s="39"/>
      <c r="EB59" s="10"/>
      <c r="EC59" s="10"/>
      <c r="ED59" s="10"/>
      <c r="EE59" s="10"/>
      <c r="EF59" s="38">
        <f>25000-25000</f>
        <v>0</v>
      </c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40"/>
      <c r="ES59" s="38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40"/>
      <c r="FF59" s="38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40"/>
    </row>
    <row r="60" spans="1:174" ht="10.5" customHeight="1">
      <c r="A60" s="45" t="s">
        <v>57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6"/>
      <c r="BX60" s="44" t="s">
        <v>317</v>
      </c>
      <c r="BY60" s="42"/>
      <c r="BZ60" s="42"/>
      <c r="CA60" s="42"/>
      <c r="CB60" s="42"/>
      <c r="CC60" s="42"/>
      <c r="CD60" s="42"/>
      <c r="CE60" s="43"/>
      <c r="CF60" s="41" t="s">
        <v>54</v>
      </c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3"/>
      <c r="CS60" s="41" t="s">
        <v>278</v>
      </c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3"/>
      <c r="DF60" s="38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40"/>
      <c r="DS60" s="38"/>
      <c r="DT60" s="39"/>
      <c r="DU60" s="39"/>
      <c r="DV60" s="39"/>
      <c r="DW60" s="39"/>
      <c r="DX60" s="39"/>
      <c r="DY60" s="39"/>
      <c r="DZ60" s="39"/>
      <c r="EA60" s="39"/>
      <c r="EB60" s="10"/>
      <c r="EC60" s="10"/>
      <c r="ED60" s="10"/>
      <c r="EE60" s="10"/>
      <c r="EF60" s="38">
        <v>120000</v>
      </c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40"/>
      <c r="ES60" s="38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40"/>
      <c r="FF60" s="38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40"/>
    </row>
    <row r="61" spans="1:174" ht="10.5" customHeight="1">
      <c r="A61" s="45" t="s">
        <v>57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6"/>
      <c r="BX61" s="44" t="s">
        <v>317</v>
      </c>
      <c r="BY61" s="42"/>
      <c r="BZ61" s="42"/>
      <c r="CA61" s="42"/>
      <c r="CB61" s="42"/>
      <c r="CC61" s="42"/>
      <c r="CD61" s="42"/>
      <c r="CE61" s="43"/>
      <c r="CF61" s="41" t="s">
        <v>54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3"/>
      <c r="CS61" s="41" t="s">
        <v>278</v>
      </c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3"/>
      <c r="DF61" s="38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40"/>
      <c r="DS61" s="38"/>
      <c r="DT61" s="39"/>
      <c r="DU61" s="39"/>
      <c r="DV61" s="39"/>
      <c r="DW61" s="39"/>
      <c r="DX61" s="39"/>
      <c r="DY61" s="39"/>
      <c r="DZ61" s="39"/>
      <c r="EA61" s="39"/>
      <c r="EB61" s="10"/>
      <c r="EC61" s="10"/>
      <c r="ED61" s="10"/>
      <c r="EE61" s="10"/>
      <c r="EF61" s="38">
        <f>50000-10005.19</f>
        <v>39994.81</v>
      </c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40"/>
      <c r="ES61" s="38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40"/>
      <c r="FF61" s="38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40"/>
    </row>
    <row r="62" spans="1:174" ht="10.5" customHeight="1">
      <c r="A62" s="45" t="s">
        <v>57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6"/>
      <c r="BX62" s="44" t="s">
        <v>317</v>
      </c>
      <c r="BY62" s="42"/>
      <c r="BZ62" s="42"/>
      <c r="CA62" s="42"/>
      <c r="CB62" s="42"/>
      <c r="CC62" s="42"/>
      <c r="CD62" s="42"/>
      <c r="CE62" s="43"/>
      <c r="CF62" s="41" t="s">
        <v>54</v>
      </c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3"/>
      <c r="CS62" s="41" t="s">
        <v>278</v>
      </c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3"/>
      <c r="DF62" s="38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40"/>
      <c r="DS62" s="38"/>
      <c r="DT62" s="39"/>
      <c r="DU62" s="39"/>
      <c r="DV62" s="39"/>
      <c r="DW62" s="39"/>
      <c r="DX62" s="39"/>
      <c r="DY62" s="39"/>
      <c r="DZ62" s="39"/>
      <c r="EA62" s="39"/>
      <c r="EB62" s="10"/>
      <c r="EC62" s="10"/>
      <c r="ED62" s="10"/>
      <c r="EE62" s="10"/>
      <c r="EF62" s="38">
        <v>184785</v>
      </c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40"/>
      <c r="ES62" s="38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40"/>
      <c r="FF62" s="38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40"/>
    </row>
    <row r="63" spans="1:174" ht="10.5" customHeight="1">
      <c r="A63" s="45" t="s">
        <v>57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6"/>
      <c r="BX63" s="44" t="s">
        <v>317</v>
      </c>
      <c r="BY63" s="42"/>
      <c r="BZ63" s="42"/>
      <c r="CA63" s="42"/>
      <c r="CB63" s="42"/>
      <c r="CC63" s="42"/>
      <c r="CD63" s="42"/>
      <c r="CE63" s="43"/>
      <c r="CF63" s="41" t="s">
        <v>54</v>
      </c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3"/>
      <c r="CS63" s="41" t="s">
        <v>278</v>
      </c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3"/>
      <c r="DF63" s="38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40"/>
      <c r="DS63" s="38"/>
      <c r="DT63" s="39"/>
      <c r="DU63" s="39"/>
      <c r="DV63" s="39"/>
      <c r="DW63" s="39"/>
      <c r="DX63" s="39"/>
      <c r="DY63" s="39"/>
      <c r="DZ63" s="39"/>
      <c r="EA63" s="39"/>
      <c r="EB63" s="10"/>
      <c r="EC63" s="10"/>
      <c r="ED63" s="10"/>
      <c r="EE63" s="10"/>
      <c r="EF63" s="38">
        <v>17500</v>
      </c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40"/>
      <c r="ES63" s="38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40"/>
      <c r="FF63" s="38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40"/>
    </row>
    <row r="64" spans="1:174" ht="10.5" customHeight="1">
      <c r="A64" s="45" t="s">
        <v>57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6"/>
      <c r="BX64" s="44" t="s">
        <v>317</v>
      </c>
      <c r="BY64" s="42"/>
      <c r="BZ64" s="42"/>
      <c r="CA64" s="42"/>
      <c r="CB64" s="42"/>
      <c r="CC64" s="42"/>
      <c r="CD64" s="42"/>
      <c r="CE64" s="43"/>
      <c r="CF64" s="41" t="s">
        <v>54</v>
      </c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3"/>
      <c r="CS64" s="41" t="s">
        <v>278</v>
      </c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3"/>
      <c r="DF64" s="38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40"/>
      <c r="DS64" s="38"/>
      <c r="DT64" s="39"/>
      <c r="DU64" s="39"/>
      <c r="DV64" s="39"/>
      <c r="DW64" s="39"/>
      <c r="DX64" s="39"/>
      <c r="DY64" s="39"/>
      <c r="DZ64" s="39"/>
      <c r="EA64" s="39"/>
      <c r="EB64" s="10"/>
      <c r="EC64" s="10"/>
      <c r="ED64" s="10"/>
      <c r="EE64" s="10"/>
      <c r="EF64" s="38">
        <v>107250</v>
      </c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40"/>
      <c r="ES64" s="38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40"/>
      <c r="FF64" s="38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40"/>
    </row>
    <row r="65" spans="1:174" ht="10.5" customHeight="1">
      <c r="A65" s="45" t="s">
        <v>57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6"/>
      <c r="BX65" s="44" t="s">
        <v>317</v>
      </c>
      <c r="BY65" s="42"/>
      <c r="BZ65" s="42"/>
      <c r="CA65" s="42"/>
      <c r="CB65" s="42"/>
      <c r="CC65" s="42"/>
      <c r="CD65" s="42"/>
      <c r="CE65" s="43"/>
      <c r="CF65" s="41" t="s">
        <v>54</v>
      </c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3"/>
      <c r="CS65" s="41" t="s">
        <v>278</v>
      </c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3"/>
      <c r="DF65" s="38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40"/>
      <c r="DS65" s="38"/>
      <c r="DT65" s="39"/>
      <c r="DU65" s="39"/>
      <c r="DV65" s="39"/>
      <c r="DW65" s="39"/>
      <c r="DX65" s="39"/>
      <c r="DY65" s="39"/>
      <c r="DZ65" s="39"/>
      <c r="EA65" s="39"/>
      <c r="EB65" s="10"/>
      <c r="EC65" s="10"/>
      <c r="ED65" s="10"/>
      <c r="EE65" s="10"/>
      <c r="EF65" s="38">
        <v>229955.04</v>
      </c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40"/>
      <c r="ES65" s="38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40"/>
      <c r="FF65" s="38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40"/>
    </row>
    <row r="66" spans="1:174" ht="10.5" customHeight="1">
      <c r="A66" s="45" t="s">
        <v>57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6"/>
      <c r="BX66" s="44" t="s">
        <v>317</v>
      </c>
      <c r="BY66" s="42"/>
      <c r="BZ66" s="42"/>
      <c r="CA66" s="42"/>
      <c r="CB66" s="42"/>
      <c r="CC66" s="42"/>
      <c r="CD66" s="42"/>
      <c r="CE66" s="43"/>
      <c r="CF66" s="41" t="s">
        <v>54</v>
      </c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3"/>
      <c r="CS66" s="41" t="s">
        <v>278</v>
      </c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3"/>
      <c r="DF66" s="38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40"/>
      <c r="DS66" s="38"/>
      <c r="DT66" s="39"/>
      <c r="DU66" s="39"/>
      <c r="DV66" s="39"/>
      <c r="DW66" s="39"/>
      <c r="DX66" s="39"/>
      <c r="DY66" s="39"/>
      <c r="DZ66" s="39"/>
      <c r="EA66" s="39"/>
      <c r="EB66" s="10"/>
      <c r="EC66" s="10"/>
      <c r="ED66" s="10"/>
      <c r="EE66" s="10"/>
      <c r="EF66" s="38">
        <v>56511.86</v>
      </c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40"/>
      <c r="ES66" s="38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40"/>
      <c r="FF66" s="38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40"/>
    </row>
    <row r="67" spans="1:174" ht="10.5" customHeight="1">
      <c r="A67" s="45" t="s">
        <v>57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6"/>
      <c r="BX67" s="44" t="s">
        <v>317</v>
      </c>
      <c r="BY67" s="42"/>
      <c r="BZ67" s="42"/>
      <c r="CA67" s="42"/>
      <c r="CB67" s="42"/>
      <c r="CC67" s="42"/>
      <c r="CD67" s="42"/>
      <c r="CE67" s="43"/>
      <c r="CF67" s="41" t="s">
        <v>54</v>
      </c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3"/>
      <c r="CS67" s="41" t="s">
        <v>278</v>
      </c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3"/>
      <c r="DF67" s="38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40"/>
      <c r="DS67" s="38"/>
      <c r="DT67" s="39"/>
      <c r="DU67" s="39"/>
      <c r="DV67" s="39"/>
      <c r="DW67" s="39"/>
      <c r="DX67" s="39"/>
      <c r="DY67" s="39"/>
      <c r="DZ67" s="39"/>
      <c r="EA67" s="39"/>
      <c r="EB67" s="10"/>
      <c r="EC67" s="10"/>
      <c r="ED67" s="10"/>
      <c r="EE67" s="10"/>
      <c r="EF67" s="38">
        <v>152827.08</v>
      </c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40"/>
      <c r="ES67" s="38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40"/>
      <c r="FF67" s="38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40"/>
    </row>
    <row r="68" spans="1:174" ht="10.5" customHeight="1">
      <c r="A68" s="45" t="s">
        <v>57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6"/>
      <c r="BX68" s="44" t="s">
        <v>317</v>
      </c>
      <c r="BY68" s="42"/>
      <c r="BZ68" s="42"/>
      <c r="CA68" s="42"/>
      <c r="CB68" s="42"/>
      <c r="CC68" s="42"/>
      <c r="CD68" s="42"/>
      <c r="CE68" s="43"/>
      <c r="CF68" s="41" t="s">
        <v>54</v>
      </c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3"/>
      <c r="CS68" s="41" t="s">
        <v>278</v>
      </c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3"/>
      <c r="DF68" s="38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40"/>
      <c r="DS68" s="38"/>
      <c r="DT68" s="39"/>
      <c r="DU68" s="39"/>
      <c r="DV68" s="39"/>
      <c r="DW68" s="39"/>
      <c r="DX68" s="39"/>
      <c r="DY68" s="39"/>
      <c r="DZ68" s="39"/>
      <c r="EA68" s="39"/>
      <c r="EB68" s="10"/>
      <c r="EC68" s="10"/>
      <c r="ED68" s="10"/>
      <c r="EE68" s="10"/>
      <c r="EF68" s="38">
        <v>60224.87</v>
      </c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40"/>
      <c r="ES68" s="38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40"/>
      <c r="FF68" s="38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40"/>
    </row>
    <row r="69" spans="1:174" ht="10.5" customHeight="1">
      <c r="A69" s="45" t="s">
        <v>57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6"/>
      <c r="BX69" s="44" t="s">
        <v>317</v>
      </c>
      <c r="BY69" s="42"/>
      <c r="BZ69" s="42"/>
      <c r="CA69" s="42"/>
      <c r="CB69" s="42"/>
      <c r="CC69" s="42"/>
      <c r="CD69" s="42"/>
      <c r="CE69" s="43"/>
      <c r="CF69" s="41" t="s">
        <v>54</v>
      </c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3"/>
      <c r="CS69" s="41" t="s">
        <v>278</v>
      </c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3"/>
      <c r="DF69" s="38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40"/>
      <c r="DS69" s="38"/>
      <c r="DT69" s="39"/>
      <c r="DU69" s="39"/>
      <c r="DV69" s="39"/>
      <c r="DW69" s="39"/>
      <c r="DX69" s="39"/>
      <c r="DY69" s="39"/>
      <c r="DZ69" s="39"/>
      <c r="EA69" s="39"/>
      <c r="EB69" s="10"/>
      <c r="EC69" s="10"/>
      <c r="ED69" s="10"/>
      <c r="EE69" s="10"/>
      <c r="EF69" s="38">
        <v>664020</v>
      </c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40"/>
      <c r="ES69" s="38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40"/>
      <c r="FF69" s="38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40"/>
    </row>
    <row r="70" spans="1:174" ht="10.5" customHeight="1">
      <c r="A70" s="45" t="s">
        <v>57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6"/>
      <c r="BX70" s="44" t="s">
        <v>317</v>
      </c>
      <c r="BY70" s="42"/>
      <c r="BZ70" s="42"/>
      <c r="CA70" s="42"/>
      <c r="CB70" s="42"/>
      <c r="CC70" s="42"/>
      <c r="CD70" s="42"/>
      <c r="CE70" s="43"/>
      <c r="CF70" s="41" t="s">
        <v>54</v>
      </c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3"/>
      <c r="CS70" s="41" t="s">
        <v>278</v>
      </c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3"/>
      <c r="DF70" s="38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40"/>
      <c r="DS70" s="38"/>
      <c r="DT70" s="39"/>
      <c r="DU70" s="39"/>
      <c r="DV70" s="39"/>
      <c r="DW70" s="39"/>
      <c r="DX70" s="39"/>
      <c r="DY70" s="39"/>
      <c r="DZ70" s="39"/>
      <c r="EA70" s="39"/>
      <c r="EB70" s="10"/>
      <c r="EC70" s="10"/>
      <c r="ED70" s="10"/>
      <c r="EE70" s="10"/>
      <c r="EF70" s="38">
        <v>4000</v>
      </c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40"/>
      <c r="ES70" s="38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40"/>
      <c r="FF70" s="38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40"/>
    </row>
    <row r="71" spans="1:174" ht="10.5" customHeight="1">
      <c r="A71" s="52" t="s">
        <v>59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147"/>
      <c r="BX71" s="44" t="s">
        <v>60</v>
      </c>
      <c r="BY71" s="42"/>
      <c r="BZ71" s="42"/>
      <c r="CA71" s="42"/>
      <c r="CB71" s="42"/>
      <c r="CC71" s="42"/>
      <c r="CD71" s="42"/>
      <c r="CE71" s="43"/>
      <c r="CF71" s="41" t="s">
        <v>54</v>
      </c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3"/>
      <c r="CS71" s="41" t="s">
        <v>278</v>
      </c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3"/>
      <c r="DF71" s="38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40"/>
      <c r="DS71" s="38"/>
      <c r="DT71" s="39"/>
      <c r="DU71" s="39"/>
      <c r="DV71" s="39"/>
      <c r="DW71" s="39"/>
      <c r="DX71" s="39"/>
      <c r="DY71" s="39"/>
      <c r="DZ71" s="39"/>
      <c r="EA71" s="39"/>
      <c r="EB71" s="10"/>
      <c r="EC71" s="10"/>
      <c r="ED71" s="10"/>
      <c r="EE71" s="10"/>
      <c r="EF71" s="38">
        <v>0</v>
      </c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40"/>
      <c r="ES71" s="38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40"/>
      <c r="FF71" s="38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40"/>
    </row>
    <row r="72" spans="1:174" ht="10.5" customHeight="1">
      <c r="A72" s="145" t="s">
        <v>42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5"/>
      <c r="BV72" s="145"/>
      <c r="BW72" s="146"/>
      <c r="BX72" s="118"/>
      <c r="BY72" s="119"/>
      <c r="BZ72" s="119"/>
      <c r="CA72" s="119"/>
      <c r="CB72" s="119"/>
      <c r="CC72" s="119"/>
      <c r="CD72" s="119"/>
      <c r="CE72" s="120"/>
      <c r="CF72" s="121"/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20"/>
      <c r="CS72" s="121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20"/>
      <c r="DF72" s="73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01"/>
      <c r="DS72" s="73"/>
      <c r="DT72" s="100"/>
      <c r="DU72" s="100"/>
      <c r="DV72" s="100"/>
      <c r="DW72" s="100"/>
      <c r="DX72" s="100"/>
      <c r="DY72" s="100"/>
      <c r="DZ72" s="100"/>
      <c r="EA72" s="100"/>
      <c r="EB72" s="11"/>
      <c r="EC72" s="11"/>
      <c r="ED72" s="11"/>
      <c r="EE72" s="11"/>
      <c r="EF72" s="73"/>
      <c r="EG72" s="100"/>
      <c r="EH72" s="100"/>
      <c r="EI72" s="100"/>
      <c r="EJ72" s="100"/>
      <c r="EK72" s="100"/>
      <c r="EL72" s="100"/>
      <c r="EM72" s="100"/>
      <c r="EN72" s="100"/>
      <c r="EO72" s="100"/>
      <c r="EP72" s="100"/>
      <c r="EQ72" s="100"/>
      <c r="ER72" s="101"/>
      <c r="ES72" s="73"/>
      <c r="ET72" s="100"/>
      <c r="EU72" s="100"/>
      <c r="EV72" s="100"/>
      <c r="EW72" s="100"/>
      <c r="EX72" s="100"/>
      <c r="EY72" s="100"/>
      <c r="EZ72" s="100"/>
      <c r="FA72" s="100"/>
      <c r="FB72" s="100"/>
      <c r="FC72" s="100"/>
      <c r="FD72" s="100"/>
      <c r="FE72" s="101"/>
      <c r="FF72" s="73"/>
      <c r="FG72" s="100"/>
      <c r="FH72" s="100"/>
      <c r="FI72" s="100"/>
      <c r="FJ72" s="100"/>
      <c r="FK72" s="100"/>
      <c r="FL72" s="100"/>
      <c r="FM72" s="100"/>
      <c r="FN72" s="100"/>
      <c r="FO72" s="100"/>
      <c r="FP72" s="100"/>
      <c r="FQ72" s="100"/>
      <c r="FR72" s="115"/>
    </row>
    <row r="73" spans="1:174" ht="10.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112"/>
      <c r="BY73" s="113"/>
      <c r="BZ73" s="113"/>
      <c r="CA73" s="113"/>
      <c r="CB73" s="113"/>
      <c r="CC73" s="113"/>
      <c r="CD73" s="113"/>
      <c r="CE73" s="114"/>
      <c r="CF73" s="122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4"/>
      <c r="CS73" s="122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4"/>
      <c r="DF73" s="102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4"/>
      <c r="DS73" s="102"/>
      <c r="DT73" s="103"/>
      <c r="DU73" s="103"/>
      <c r="DV73" s="103"/>
      <c r="DW73" s="103"/>
      <c r="DX73" s="103"/>
      <c r="DY73" s="103"/>
      <c r="DZ73" s="103"/>
      <c r="EA73" s="103"/>
      <c r="EB73" s="12"/>
      <c r="EC73" s="12"/>
      <c r="ED73" s="12"/>
      <c r="EE73" s="12"/>
      <c r="EF73" s="102"/>
      <c r="EG73" s="103"/>
      <c r="EH73" s="103"/>
      <c r="EI73" s="103"/>
      <c r="EJ73" s="103"/>
      <c r="EK73" s="103"/>
      <c r="EL73" s="103"/>
      <c r="EM73" s="103"/>
      <c r="EN73" s="103"/>
      <c r="EO73" s="103"/>
      <c r="EP73" s="103"/>
      <c r="EQ73" s="103"/>
      <c r="ER73" s="104"/>
      <c r="ES73" s="102"/>
      <c r="ET73" s="103"/>
      <c r="EU73" s="103"/>
      <c r="EV73" s="103"/>
      <c r="EW73" s="103"/>
      <c r="EX73" s="103"/>
      <c r="EY73" s="103"/>
      <c r="EZ73" s="103"/>
      <c r="FA73" s="103"/>
      <c r="FB73" s="103"/>
      <c r="FC73" s="103"/>
      <c r="FD73" s="103"/>
      <c r="FE73" s="104"/>
      <c r="FF73" s="102"/>
      <c r="FG73" s="103"/>
      <c r="FH73" s="103"/>
      <c r="FI73" s="103"/>
      <c r="FJ73" s="103"/>
      <c r="FK73" s="103"/>
      <c r="FL73" s="103"/>
      <c r="FM73" s="103"/>
      <c r="FN73" s="103"/>
      <c r="FO73" s="103"/>
      <c r="FP73" s="103"/>
      <c r="FQ73" s="103"/>
      <c r="FR73" s="116"/>
    </row>
    <row r="74" spans="1:174" ht="10.5" customHeight="1">
      <c r="A74" s="111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4"/>
      <c r="BY74" s="42"/>
      <c r="BZ74" s="42"/>
      <c r="CA74" s="42"/>
      <c r="CB74" s="42"/>
      <c r="CC74" s="42"/>
      <c r="CD74" s="42"/>
      <c r="CE74" s="43"/>
      <c r="CF74" s="41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3"/>
      <c r="CS74" s="41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3"/>
      <c r="DF74" s="38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40"/>
      <c r="DS74" s="38"/>
      <c r="DT74" s="39"/>
      <c r="DU74" s="39"/>
      <c r="DV74" s="39"/>
      <c r="DW74" s="39"/>
      <c r="DX74" s="39"/>
      <c r="DY74" s="39"/>
      <c r="DZ74" s="39"/>
      <c r="EA74" s="39"/>
      <c r="EB74" s="10"/>
      <c r="EC74" s="10"/>
      <c r="ED74" s="10"/>
      <c r="EE74" s="10"/>
      <c r="EF74" s="38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40"/>
      <c r="ES74" s="38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40"/>
      <c r="FF74" s="38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85"/>
    </row>
    <row r="75" spans="1:174" ht="10.5" customHeight="1">
      <c r="A75" s="111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8"/>
      <c r="BX75" s="44"/>
      <c r="BY75" s="42"/>
      <c r="BZ75" s="42"/>
      <c r="CA75" s="42"/>
      <c r="CB75" s="42"/>
      <c r="CC75" s="42"/>
      <c r="CD75" s="42"/>
      <c r="CE75" s="43"/>
      <c r="CF75" s="41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3"/>
      <c r="CS75" s="41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3"/>
      <c r="DF75" s="38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40"/>
      <c r="DS75" s="38"/>
      <c r="DT75" s="39"/>
      <c r="DU75" s="39"/>
      <c r="DV75" s="39"/>
      <c r="DW75" s="39"/>
      <c r="DX75" s="39"/>
      <c r="DY75" s="39"/>
      <c r="DZ75" s="39"/>
      <c r="EA75" s="39"/>
      <c r="EB75" s="10"/>
      <c r="EC75" s="10"/>
      <c r="ED75" s="10"/>
      <c r="EE75" s="10"/>
      <c r="EF75" s="38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40"/>
      <c r="ES75" s="38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40"/>
      <c r="FF75" s="38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85"/>
    </row>
    <row r="76" spans="1:174" ht="12.75" customHeight="1">
      <c r="A76" s="142" t="s">
        <v>235</v>
      </c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4"/>
      <c r="BX76" s="44" t="s">
        <v>61</v>
      </c>
      <c r="BY76" s="42"/>
      <c r="BZ76" s="42"/>
      <c r="CA76" s="42"/>
      <c r="CB76" s="42"/>
      <c r="CC76" s="42"/>
      <c r="CD76" s="42"/>
      <c r="CE76" s="43"/>
      <c r="CF76" s="41" t="s">
        <v>35</v>
      </c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3"/>
      <c r="CS76" s="41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3"/>
      <c r="DF76" s="38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40"/>
      <c r="DS76" s="38"/>
      <c r="DT76" s="39"/>
      <c r="DU76" s="39"/>
      <c r="DV76" s="39"/>
      <c r="DW76" s="39"/>
      <c r="DX76" s="39"/>
      <c r="DY76" s="39"/>
      <c r="DZ76" s="39"/>
      <c r="EA76" s="39"/>
      <c r="EB76" s="10"/>
      <c r="EC76" s="10"/>
      <c r="ED76" s="10"/>
      <c r="EE76" s="10"/>
      <c r="EF76" s="38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40"/>
      <c r="ES76" s="38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40"/>
      <c r="FF76" s="38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85"/>
    </row>
    <row r="77" spans="1:174" ht="33.75" customHeight="1">
      <c r="A77" s="49" t="s">
        <v>62</v>
      </c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44" t="s">
        <v>63</v>
      </c>
      <c r="BY77" s="42"/>
      <c r="BZ77" s="42"/>
      <c r="CA77" s="42"/>
      <c r="CB77" s="42"/>
      <c r="CC77" s="42"/>
      <c r="CD77" s="42"/>
      <c r="CE77" s="43"/>
      <c r="CF77" s="41" t="s">
        <v>64</v>
      </c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3"/>
      <c r="CS77" s="41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3"/>
      <c r="DF77" s="38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40"/>
      <c r="DS77" s="38"/>
      <c r="DT77" s="39"/>
      <c r="DU77" s="39"/>
      <c r="DV77" s="39"/>
      <c r="DW77" s="39"/>
      <c r="DX77" s="39"/>
      <c r="DY77" s="39"/>
      <c r="DZ77" s="39"/>
      <c r="EA77" s="39"/>
      <c r="EB77" s="10"/>
      <c r="EC77" s="10"/>
      <c r="ED77" s="10"/>
      <c r="EE77" s="10"/>
      <c r="EF77" s="38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40"/>
      <c r="ES77" s="38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40"/>
      <c r="FF77" s="38" t="s">
        <v>35</v>
      </c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85"/>
    </row>
    <row r="78" spans="1:174" ht="10.5" customHeight="1">
      <c r="A78" s="111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8"/>
      <c r="BX78" s="44"/>
      <c r="BY78" s="42"/>
      <c r="BZ78" s="42"/>
      <c r="CA78" s="42"/>
      <c r="CB78" s="42"/>
      <c r="CC78" s="42"/>
      <c r="CD78" s="42"/>
      <c r="CE78" s="43"/>
      <c r="CF78" s="41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3"/>
      <c r="CS78" s="41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3"/>
      <c r="DF78" s="38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40"/>
      <c r="DS78" s="38"/>
      <c r="DT78" s="39"/>
      <c r="DU78" s="39"/>
      <c r="DV78" s="39"/>
      <c r="DW78" s="39"/>
      <c r="DX78" s="39"/>
      <c r="DY78" s="39"/>
      <c r="DZ78" s="39"/>
      <c r="EA78" s="39"/>
      <c r="EB78" s="10"/>
      <c r="EC78" s="10"/>
      <c r="ED78" s="10"/>
      <c r="EE78" s="10"/>
      <c r="EF78" s="38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40"/>
      <c r="ES78" s="38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40"/>
      <c r="FF78" s="38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85"/>
    </row>
    <row r="79" spans="1:174" ht="10.5" customHeight="1">
      <c r="A79" s="92" t="s">
        <v>65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3" t="s">
        <v>66</v>
      </c>
      <c r="BY79" s="94"/>
      <c r="BZ79" s="94"/>
      <c r="CA79" s="94"/>
      <c r="CB79" s="94"/>
      <c r="CC79" s="94"/>
      <c r="CD79" s="94"/>
      <c r="CE79" s="95"/>
      <c r="CF79" s="96" t="s">
        <v>35</v>
      </c>
      <c r="CG79" s="94"/>
      <c r="CH79" s="94"/>
      <c r="CI79" s="94"/>
      <c r="CJ79" s="94"/>
      <c r="CK79" s="94"/>
      <c r="CL79" s="94"/>
      <c r="CM79" s="94"/>
      <c r="CN79" s="94"/>
      <c r="CO79" s="94"/>
      <c r="CP79" s="94"/>
      <c r="CQ79" s="94"/>
      <c r="CR79" s="95"/>
      <c r="CS79" s="96"/>
      <c r="CT79" s="94"/>
      <c r="CU79" s="94"/>
      <c r="CV79" s="94"/>
      <c r="CW79" s="94"/>
      <c r="CX79" s="94"/>
      <c r="CY79" s="94"/>
      <c r="CZ79" s="94"/>
      <c r="DA79" s="94"/>
      <c r="DB79" s="94"/>
      <c r="DC79" s="94"/>
      <c r="DD79" s="94"/>
      <c r="DE79" s="95"/>
      <c r="DF79" s="79">
        <f>DF32+DF34</f>
        <v>32079154.879999995</v>
      </c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141"/>
      <c r="DS79" s="79">
        <f>DS32+DS34</f>
        <v>11240000.3</v>
      </c>
      <c r="DT79" s="67"/>
      <c r="DU79" s="67"/>
      <c r="DV79" s="67"/>
      <c r="DW79" s="67"/>
      <c r="DX79" s="67"/>
      <c r="DY79" s="67"/>
      <c r="DZ79" s="67"/>
      <c r="EA79" s="67"/>
      <c r="EB79" s="37"/>
      <c r="EC79" s="37"/>
      <c r="ED79" s="37"/>
      <c r="EE79" s="37"/>
      <c r="EF79" s="66">
        <f>EF32+EF34</f>
        <v>4216293.7</v>
      </c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141"/>
      <c r="ES79" s="66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141"/>
      <c r="FF79" s="66">
        <f>FF32+FF34</f>
        <v>700097.08</v>
      </c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136"/>
    </row>
    <row r="80" spans="1:174" ht="22.5" customHeight="1">
      <c r="A80" s="86" t="s">
        <v>67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44" t="s">
        <v>68</v>
      </c>
      <c r="BY80" s="42"/>
      <c r="BZ80" s="42"/>
      <c r="CA80" s="42"/>
      <c r="CB80" s="42"/>
      <c r="CC80" s="42"/>
      <c r="CD80" s="42"/>
      <c r="CE80" s="43"/>
      <c r="CF80" s="41" t="s">
        <v>35</v>
      </c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3"/>
      <c r="CS80" s="41" t="s">
        <v>285</v>
      </c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3"/>
      <c r="DF80" s="38">
        <f>SUM(DF81+DF88+DF85)</f>
        <v>31135150.9</v>
      </c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0"/>
      <c r="DS80" s="66">
        <f>SUM(DS82:EA84)</f>
        <v>200000</v>
      </c>
      <c r="DT80" s="67"/>
      <c r="DU80" s="67"/>
      <c r="DV80" s="67"/>
      <c r="DW80" s="67"/>
      <c r="DX80" s="67"/>
      <c r="DY80" s="67"/>
      <c r="DZ80" s="67"/>
      <c r="EA80" s="67"/>
      <c r="EB80" s="10"/>
      <c r="EC80" s="10"/>
      <c r="ED80" s="10"/>
      <c r="EE80" s="10"/>
      <c r="EF80" s="38">
        <f>SUM(EF81:ER88)</f>
        <v>1691001.07</v>
      </c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40"/>
      <c r="ES80" s="140">
        <f>DF79+DS79</f>
        <v>43319155.17999999</v>
      </c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40"/>
      <c r="FF80" s="38">
        <f>SUM(FF81:FR88)</f>
        <v>6950</v>
      </c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40"/>
    </row>
    <row r="81" spans="1:174" ht="22.5" customHeight="1">
      <c r="A81" s="49" t="s">
        <v>69</v>
      </c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44" t="s">
        <v>70</v>
      </c>
      <c r="BY81" s="42"/>
      <c r="BZ81" s="42"/>
      <c r="CA81" s="42"/>
      <c r="CB81" s="42"/>
      <c r="CC81" s="42"/>
      <c r="CD81" s="42"/>
      <c r="CE81" s="43"/>
      <c r="CF81" s="41" t="s">
        <v>71</v>
      </c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3"/>
      <c r="CS81" s="41" t="s">
        <v>281</v>
      </c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3"/>
      <c r="DF81" s="38">
        <f>11804789+5617534+1353641+6688180+274.27-59072.54+377275.95</f>
        <v>25782621.68</v>
      </c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40"/>
      <c r="DS81" s="38"/>
      <c r="DT81" s="39"/>
      <c r="DU81" s="39"/>
      <c r="DV81" s="39"/>
      <c r="DW81" s="39"/>
      <c r="DX81" s="39"/>
      <c r="DY81" s="39"/>
      <c r="DZ81" s="39"/>
      <c r="EA81" s="39"/>
      <c r="EB81" s="10"/>
      <c r="EC81" s="10"/>
      <c r="ED81" s="10"/>
      <c r="EE81" s="10"/>
      <c r="EF81" s="38">
        <f>416320.25+13440.86+510000+31829.58</f>
        <v>971590.69</v>
      </c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40"/>
      <c r="ES81" s="38">
        <f>DF81+EF81</f>
        <v>26754212.37</v>
      </c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40"/>
      <c r="FF81" s="38">
        <v>5337.94</v>
      </c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85"/>
    </row>
    <row r="82" spans="1:174" ht="10.5" customHeight="1">
      <c r="A82" s="111" t="s">
        <v>72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8"/>
      <c r="BX82" s="44" t="s">
        <v>73</v>
      </c>
      <c r="BY82" s="42"/>
      <c r="BZ82" s="42"/>
      <c r="CA82" s="42"/>
      <c r="CB82" s="42"/>
      <c r="CC82" s="42"/>
      <c r="CD82" s="42"/>
      <c r="CE82" s="43"/>
      <c r="CF82" s="41" t="s">
        <v>74</v>
      </c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3"/>
      <c r="CS82" s="41" t="s">
        <v>282</v>
      </c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3"/>
      <c r="DF82" s="38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40"/>
      <c r="DS82" s="38">
        <v>49000</v>
      </c>
      <c r="DT82" s="39"/>
      <c r="DU82" s="39"/>
      <c r="DV82" s="39"/>
      <c r="DW82" s="39"/>
      <c r="DX82" s="39"/>
      <c r="DY82" s="39"/>
      <c r="DZ82" s="39"/>
      <c r="EA82" s="39"/>
      <c r="EB82" s="10"/>
      <c r="EC82" s="10"/>
      <c r="ED82" s="10"/>
      <c r="EE82" s="10"/>
      <c r="EF82" s="38">
        <f>513000-87623.6+42059.67</f>
        <v>467436.07</v>
      </c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40"/>
      <c r="ES82" s="38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40"/>
      <c r="FF82" s="38" t="s">
        <v>35</v>
      </c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85"/>
    </row>
    <row r="83" spans="1:174" ht="10.5" customHeight="1">
      <c r="A83" s="111" t="s">
        <v>72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8"/>
      <c r="BX83" s="44" t="s">
        <v>73</v>
      </c>
      <c r="BY83" s="42"/>
      <c r="BZ83" s="42"/>
      <c r="CA83" s="42"/>
      <c r="CB83" s="42"/>
      <c r="CC83" s="42"/>
      <c r="CD83" s="42"/>
      <c r="CE83" s="43"/>
      <c r="CF83" s="41" t="s">
        <v>74</v>
      </c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3"/>
      <c r="CS83" s="41" t="s">
        <v>283</v>
      </c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3"/>
      <c r="DF83" s="38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40"/>
      <c r="DS83" s="38">
        <v>91000</v>
      </c>
      <c r="DT83" s="39"/>
      <c r="DU83" s="39"/>
      <c r="DV83" s="39"/>
      <c r="DW83" s="39"/>
      <c r="DX83" s="39"/>
      <c r="DY83" s="39"/>
      <c r="DZ83" s="39"/>
      <c r="EA83" s="39"/>
      <c r="EB83" s="10"/>
      <c r="EC83" s="10"/>
      <c r="ED83" s="10"/>
      <c r="EE83" s="10"/>
      <c r="EF83" s="38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40"/>
      <c r="ES83" s="38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40"/>
      <c r="FF83" s="38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85"/>
    </row>
    <row r="84" spans="1:174" ht="10.5" customHeight="1">
      <c r="A84" s="111" t="s">
        <v>72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8"/>
      <c r="BX84" s="44" t="s">
        <v>73</v>
      </c>
      <c r="BY84" s="42"/>
      <c r="BZ84" s="42"/>
      <c r="CA84" s="42"/>
      <c r="CB84" s="42"/>
      <c r="CC84" s="42"/>
      <c r="CD84" s="42"/>
      <c r="CE84" s="43"/>
      <c r="CF84" s="41" t="s">
        <v>74</v>
      </c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3"/>
      <c r="CS84" s="41" t="s">
        <v>284</v>
      </c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3"/>
      <c r="DF84" s="38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40"/>
      <c r="DS84" s="38">
        <v>60000</v>
      </c>
      <c r="DT84" s="39"/>
      <c r="DU84" s="39"/>
      <c r="DV84" s="39"/>
      <c r="DW84" s="39"/>
      <c r="DX84" s="39"/>
      <c r="DY84" s="39"/>
      <c r="DZ84" s="39"/>
      <c r="EA84" s="39"/>
      <c r="EB84" s="10"/>
      <c r="EC84" s="10"/>
      <c r="ED84" s="10"/>
      <c r="EE84" s="10"/>
      <c r="EF84" s="38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40"/>
      <c r="ES84" s="38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40"/>
      <c r="FF84" s="38"/>
      <c r="FG84" s="39"/>
      <c r="FH84" s="39"/>
      <c r="FI84" s="39"/>
      <c r="FJ84" s="39"/>
      <c r="FK84" s="39"/>
      <c r="FL84" s="39"/>
      <c r="FM84" s="39"/>
      <c r="FN84" s="39"/>
      <c r="FO84" s="39"/>
      <c r="FP84" s="39"/>
      <c r="FQ84" s="39"/>
      <c r="FR84" s="85"/>
    </row>
    <row r="85" spans="1:174" ht="10.5" customHeight="1">
      <c r="A85" s="111" t="s">
        <v>72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8"/>
      <c r="BX85" s="44" t="s">
        <v>73</v>
      </c>
      <c r="BY85" s="42"/>
      <c r="BZ85" s="42"/>
      <c r="CA85" s="42"/>
      <c r="CB85" s="42"/>
      <c r="CC85" s="42"/>
      <c r="CD85" s="42"/>
      <c r="CE85" s="43"/>
      <c r="CF85" s="41" t="s">
        <v>71</v>
      </c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3"/>
      <c r="CS85" s="41" t="s">
        <v>325</v>
      </c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3"/>
      <c r="DF85" s="38">
        <v>59072.54</v>
      </c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40"/>
      <c r="DS85" s="38"/>
      <c r="DT85" s="39"/>
      <c r="DU85" s="39"/>
      <c r="DV85" s="39"/>
      <c r="DW85" s="39"/>
      <c r="DX85" s="39"/>
      <c r="DY85" s="39"/>
      <c r="DZ85" s="39"/>
      <c r="EA85" s="39"/>
      <c r="EB85" s="10"/>
      <c r="EC85" s="10"/>
      <c r="ED85" s="10"/>
      <c r="EE85" s="10"/>
      <c r="EF85" s="38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40"/>
      <c r="ES85" s="38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40"/>
      <c r="FF85" s="38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85"/>
    </row>
    <row r="86" spans="1:174" ht="10.5" customHeight="1">
      <c r="A86" s="111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8"/>
      <c r="BX86" s="44"/>
      <c r="BY86" s="42"/>
      <c r="BZ86" s="42"/>
      <c r="CA86" s="42"/>
      <c r="CB86" s="42"/>
      <c r="CC86" s="42"/>
      <c r="CD86" s="42"/>
      <c r="CE86" s="43"/>
      <c r="CF86" s="41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3"/>
      <c r="CS86" s="41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3"/>
      <c r="DF86" s="38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40"/>
      <c r="DS86" s="38"/>
      <c r="DT86" s="39"/>
      <c r="DU86" s="39"/>
      <c r="DV86" s="39"/>
      <c r="DW86" s="39"/>
      <c r="DX86" s="39"/>
      <c r="DY86" s="39"/>
      <c r="DZ86" s="39"/>
      <c r="EA86" s="39"/>
      <c r="EB86" s="10"/>
      <c r="EC86" s="10"/>
      <c r="ED86" s="10"/>
      <c r="EE86" s="10"/>
      <c r="EF86" s="38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40"/>
      <c r="ES86" s="38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40"/>
      <c r="FF86" s="38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85"/>
    </row>
    <row r="87" spans="1:174" ht="22.5" customHeight="1">
      <c r="A87" s="49" t="s">
        <v>75</v>
      </c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30"/>
      <c r="BQ87" s="130"/>
      <c r="BR87" s="130"/>
      <c r="BS87" s="130"/>
      <c r="BT87" s="130"/>
      <c r="BU87" s="130"/>
      <c r="BV87" s="130"/>
      <c r="BW87" s="130"/>
      <c r="BX87" s="44" t="s">
        <v>76</v>
      </c>
      <c r="BY87" s="42"/>
      <c r="BZ87" s="42"/>
      <c r="CA87" s="42"/>
      <c r="CB87" s="42"/>
      <c r="CC87" s="42"/>
      <c r="CD87" s="42"/>
      <c r="CE87" s="43"/>
      <c r="CF87" s="41" t="s">
        <v>77</v>
      </c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3"/>
      <c r="CS87" s="41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3"/>
      <c r="DF87" s="38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40"/>
      <c r="DS87" s="38"/>
      <c r="DT87" s="39"/>
      <c r="DU87" s="39"/>
      <c r="DV87" s="39"/>
      <c r="DW87" s="39"/>
      <c r="DX87" s="39"/>
      <c r="DY87" s="39"/>
      <c r="DZ87" s="39"/>
      <c r="EA87" s="39"/>
      <c r="EB87" s="10"/>
      <c r="EC87" s="10"/>
      <c r="ED87" s="10"/>
      <c r="EE87" s="10"/>
      <c r="EF87" s="38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40"/>
      <c r="ES87" s="38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40"/>
      <c r="FF87" s="38" t="s">
        <v>35</v>
      </c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85"/>
    </row>
    <row r="88" spans="1:174" ht="22.5" customHeight="1">
      <c r="A88" s="49" t="s">
        <v>78</v>
      </c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  <c r="BR88" s="130"/>
      <c r="BS88" s="130"/>
      <c r="BT88" s="130"/>
      <c r="BU88" s="130"/>
      <c r="BV88" s="130"/>
      <c r="BW88" s="130"/>
      <c r="BX88" s="44" t="s">
        <v>79</v>
      </c>
      <c r="BY88" s="42"/>
      <c r="BZ88" s="42"/>
      <c r="CA88" s="42"/>
      <c r="CB88" s="42"/>
      <c r="CC88" s="42"/>
      <c r="CD88" s="42"/>
      <c r="CE88" s="43"/>
      <c r="CF88" s="41" t="s">
        <v>80</v>
      </c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3"/>
      <c r="CS88" s="41" t="s">
        <v>286</v>
      </c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3"/>
      <c r="DF88" s="38">
        <f>DF89</f>
        <v>5293456.68</v>
      </c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40"/>
      <c r="DS88" s="38"/>
      <c r="DT88" s="39"/>
      <c r="DU88" s="39"/>
      <c r="DV88" s="39"/>
      <c r="DW88" s="39"/>
      <c r="DX88" s="39"/>
      <c r="DY88" s="39"/>
      <c r="DZ88" s="39"/>
      <c r="EA88" s="39"/>
      <c r="EB88" s="10"/>
      <c r="EC88" s="10"/>
      <c r="ED88" s="10"/>
      <c r="EE88" s="10"/>
      <c r="EF88" s="38">
        <f>EF89</f>
        <v>251974.31</v>
      </c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40"/>
      <c r="ES88" s="38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40"/>
      <c r="FF88" s="38">
        <v>1612.06</v>
      </c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85"/>
    </row>
    <row r="89" spans="1:174" ht="22.5" customHeight="1">
      <c r="A89" s="97" t="s">
        <v>81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8"/>
      <c r="BW89" s="98"/>
      <c r="BX89" s="44" t="s">
        <v>82</v>
      </c>
      <c r="BY89" s="42"/>
      <c r="BZ89" s="42"/>
      <c r="CA89" s="42"/>
      <c r="CB89" s="42"/>
      <c r="CC89" s="42"/>
      <c r="CD89" s="42"/>
      <c r="CE89" s="43"/>
      <c r="CF89" s="41" t="s">
        <v>80</v>
      </c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3"/>
      <c r="CS89" s="41" t="s">
        <v>286</v>
      </c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3"/>
      <c r="DF89" s="38">
        <f>3565437+1696495.75+408799.88-377275.95</f>
        <v>5293456.68</v>
      </c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40"/>
      <c r="DS89" s="38"/>
      <c r="DT89" s="39"/>
      <c r="DU89" s="39"/>
      <c r="DV89" s="39"/>
      <c r="DW89" s="39"/>
      <c r="DX89" s="39"/>
      <c r="DY89" s="39"/>
      <c r="DZ89" s="39"/>
      <c r="EA89" s="39"/>
      <c r="EB89" s="10"/>
      <c r="EC89" s="10"/>
      <c r="ED89" s="10"/>
      <c r="EE89" s="10"/>
      <c r="EF89" s="38">
        <f>125724.75+4059.14+154020-31829.58</f>
        <v>251974.31</v>
      </c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40"/>
      <c r="ES89" s="38">
        <f>DF89+EF89</f>
        <v>5545430.989999999</v>
      </c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40"/>
      <c r="FF89" s="38" t="s">
        <v>35</v>
      </c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85"/>
    </row>
    <row r="90" spans="1:174" ht="10.5" customHeight="1" thickBot="1">
      <c r="A90" s="139" t="s">
        <v>83</v>
      </c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4"/>
      <c r="BX90" s="88" t="s">
        <v>84</v>
      </c>
      <c r="BY90" s="89"/>
      <c r="BZ90" s="89"/>
      <c r="CA90" s="89"/>
      <c r="CB90" s="89"/>
      <c r="CC90" s="89"/>
      <c r="CD90" s="89"/>
      <c r="CE90" s="90"/>
      <c r="CF90" s="91" t="s">
        <v>80</v>
      </c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90"/>
      <c r="CS90" s="91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90"/>
      <c r="DF90" s="81"/>
      <c r="DG90" s="82"/>
      <c r="DH90" s="82"/>
      <c r="DI90" s="82"/>
      <c r="DJ90" s="82"/>
      <c r="DK90" s="82"/>
      <c r="DL90" s="82"/>
      <c r="DM90" s="82"/>
      <c r="DN90" s="82"/>
      <c r="DO90" s="82"/>
      <c r="DP90" s="82"/>
      <c r="DQ90" s="82"/>
      <c r="DR90" s="83"/>
      <c r="DS90" s="81"/>
      <c r="DT90" s="82"/>
      <c r="DU90" s="82"/>
      <c r="DV90" s="82"/>
      <c r="DW90" s="82"/>
      <c r="DX90" s="82"/>
      <c r="DY90" s="82"/>
      <c r="DZ90" s="82"/>
      <c r="EA90" s="82"/>
      <c r="EB90" s="9"/>
      <c r="EC90" s="9"/>
      <c r="ED90" s="9"/>
      <c r="EE90" s="9"/>
      <c r="EF90" s="81"/>
      <c r="EG90" s="82"/>
      <c r="EH90" s="82"/>
      <c r="EI90" s="82"/>
      <c r="EJ90" s="82"/>
      <c r="EK90" s="82"/>
      <c r="EL90" s="82"/>
      <c r="EM90" s="82"/>
      <c r="EN90" s="82"/>
      <c r="EO90" s="82"/>
      <c r="EP90" s="82"/>
      <c r="EQ90" s="82"/>
      <c r="ER90" s="83"/>
      <c r="ES90" s="81"/>
      <c r="ET90" s="82"/>
      <c r="EU90" s="82"/>
      <c r="EV90" s="82"/>
      <c r="EW90" s="82"/>
      <c r="EX90" s="82"/>
      <c r="EY90" s="82"/>
      <c r="EZ90" s="82"/>
      <c r="FA90" s="82"/>
      <c r="FB90" s="82"/>
      <c r="FC90" s="82"/>
      <c r="FD90" s="82"/>
      <c r="FE90" s="83"/>
      <c r="FF90" s="81" t="s">
        <v>35</v>
      </c>
      <c r="FG90" s="82"/>
      <c r="FH90" s="82"/>
      <c r="FI90" s="82"/>
      <c r="FJ90" s="82"/>
      <c r="FK90" s="82"/>
      <c r="FL90" s="82"/>
      <c r="FM90" s="82"/>
      <c r="FN90" s="82"/>
      <c r="FO90" s="82"/>
      <c r="FP90" s="82"/>
      <c r="FQ90" s="82"/>
      <c r="FR90" s="84"/>
    </row>
    <row r="91" spans="1:174" ht="10.5" customHeight="1">
      <c r="A91" s="111" t="s">
        <v>85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8"/>
      <c r="BX91" s="44" t="s">
        <v>86</v>
      </c>
      <c r="BY91" s="42"/>
      <c r="BZ91" s="42"/>
      <c r="CA91" s="42"/>
      <c r="CB91" s="42"/>
      <c r="CC91" s="42"/>
      <c r="CD91" s="42"/>
      <c r="CE91" s="43"/>
      <c r="CF91" s="41" t="s">
        <v>87</v>
      </c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3"/>
      <c r="CS91" s="41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3"/>
      <c r="DF91" s="38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40"/>
      <c r="DS91" s="126"/>
      <c r="DT91" s="127"/>
      <c r="DU91" s="127"/>
      <c r="DV91" s="127"/>
      <c r="DW91" s="127"/>
      <c r="DX91" s="127"/>
      <c r="DY91" s="127"/>
      <c r="DZ91" s="127"/>
      <c r="EA91" s="127"/>
      <c r="EB91" s="10"/>
      <c r="EC91" s="10"/>
      <c r="ED91" s="10"/>
      <c r="EE91" s="10"/>
      <c r="EF91" s="38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40"/>
      <c r="ES91" s="38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40"/>
      <c r="FF91" s="38" t="s">
        <v>35</v>
      </c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85"/>
    </row>
    <row r="92" spans="1:174" ht="10.5" customHeight="1">
      <c r="A92" s="49" t="s">
        <v>88</v>
      </c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0"/>
      <c r="BT92" s="130"/>
      <c r="BU92" s="130"/>
      <c r="BV92" s="130"/>
      <c r="BW92" s="130"/>
      <c r="BX92" s="44" t="s">
        <v>89</v>
      </c>
      <c r="BY92" s="42"/>
      <c r="BZ92" s="42"/>
      <c r="CA92" s="42"/>
      <c r="CB92" s="42"/>
      <c r="CC92" s="42"/>
      <c r="CD92" s="42"/>
      <c r="CE92" s="43"/>
      <c r="CF92" s="41" t="s">
        <v>90</v>
      </c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3"/>
      <c r="CS92" s="41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3"/>
      <c r="DF92" s="38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40"/>
      <c r="DS92" s="38"/>
      <c r="DT92" s="39"/>
      <c r="DU92" s="39"/>
      <c r="DV92" s="39"/>
      <c r="DW92" s="39"/>
      <c r="DX92" s="39"/>
      <c r="DY92" s="39"/>
      <c r="DZ92" s="39"/>
      <c r="EA92" s="39"/>
      <c r="EB92" s="10"/>
      <c r="EC92" s="10"/>
      <c r="ED92" s="10"/>
      <c r="EE92" s="10"/>
      <c r="EF92" s="38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40"/>
      <c r="ES92" s="38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40"/>
      <c r="FF92" s="38" t="s">
        <v>35</v>
      </c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85"/>
    </row>
    <row r="93" spans="1:174" ht="21" customHeight="1">
      <c r="A93" s="49" t="s">
        <v>91</v>
      </c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  <c r="BP93" s="130"/>
      <c r="BQ93" s="130"/>
      <c r="BR93" s="130"/>
      <c r="BS93" s="130"/>
      <c r="BT93" s="130"/>
      <c r="BU93" s="130"/>
      <c r="BV93" s="130"/>
      <c r="BW93" s="130"/>
      <c r="BX93" s="44" t="s">
        <v>256</v>
      </c>
      <c r="BY93" s="42"/>
      <c r="BZ93" s="42"/>
      <c r="CA93" s="42"/>
      <c r="CB93" s="42"/>
      <c r="CC93" s="42"/>
      <c r="CD93" s="42"/>
      <c r="CE93" s="43"/>
      <c r="CF93" s="41" t="s">
        <v>92</v>
      </c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3"/>
      <c r="CS93" s="41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3"/>
      <c r="DF93" s="38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40"/>
      <c r="DS93" s="38"/>
      <c r="DT93" s="39"/>
      <c r="DU93" s="39"/>
      <c r="DV93" s="39"/>
      <c r="DW93" s="39"/>
      <c r="DX93" s="39"/>
      <c r="DY93" s="39"/>
      <c r="DZ93" s="39"/>
      <c r="EA93" s="39"/>
      <c r="EB93" s="10"/>
      <c r="EC93" s="10"/>
      <c r="ED93" s="10"/>
      <c r="EE93" s="10"/>
      <c r="EF93" s="38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40"/>
      <c r="ES93" s="38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40"/>
      <c r="FF93" s="38" t="s">
        <v>35</v>
      </c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85"/>
    </row>
    <row r="94" spans="1:174" ht="21.75" customHeight="1">
      <c r="A94" s="97" t="s">
        <v>93</v>
      </c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44" t="s">
        <v>257</v>
      </c>
      <c r="BY94" s="42"/>
      <c r="BZ94" s="42"/>
      <c r="CA94" s="42"/>
      <c r="CB94" s="42"/>
      <c r="CC94" s="42"/>
      <c r="CD94" s="42"/>
      <c r="CE94" s="43"/>
      <c r="CF94" s="41" t="s">
        <v>92</v>
      </c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3"/>
      <c r="CS94" s="41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3"/>
      <c r="DF94" s="38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40"/>
      <c r="DS94" s="38"/>
      <c r="DT94" s="39"/>
      <c r="DU94" s="39"/>
      <c r="DV94" s="39"/>
      <c r="DW94" s="39"/>
      <c r="DX94" s="39"/>
      <c r="DY94" s="39"/>
      <c r="DZ94" s="39"/>
      <c r="EA94" s="39"/>
      <c r="EB94" s="10"/>
      <c r="EC94" s="10"/>
      <c r="ED94" s="10"/>
      <c r="EE94" s="10"/>
      <c r="EF94" s="38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40"/>
      <c r="ES94" s="38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40"/>
      <c r="FF94" s="38" t="s">
        <v>35</v>
      </c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85"/>
    </row>
    <row r="95" spans="1:174" ht="10.5" customHeight="1">
      <c r="A95" s="137" t="s">
        <v>94</v>
      </c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8"/>
      <c r="BT95" s="138"/>
      <c r="BU95" s="138"/>
      <c r="BV95" s="138"/>
      <c r="BW95" s="138"/>
      <c r="BX95" s="44" t="s">
        <v>95</v>
      </c>
      <c r="BY95" s="42"/>
      <c r="BZ95" s="42"/>
      <c r="CA95" s="42"/>
      <c r="CB95" s="42"/>
      <c r="CC95" s="42"/>
      <c r="CD95" s="42"/>
      <c r="CE95" s="43"/>
      <c r="CF95" s="41" t="s">
        <v>96</v>
      </c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3"/>
      <c r="CS95" s="41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3"/>
      <c r="DF95" s="38">
        <f>SUM(DF97:DR98)</f>
        <v>944003.98</v>
      </c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40"/>
      <c r="DS95" s="38"/>
      <c r="DT95" s="39"/>
      <c r="DU95" s="39"/>
      <c r="DV95" s="39"/>
      <c r="DW95" s="39"/>
      <c r="DX95" s="39"/>
      <c r="DY95" s="39"/>
      <c r="DZ95" s="39"/>
      <c r="EA95" s="39"/>
      <c r="EB95" s="10"/>
      <c r="EC95" s="10"/>
      <c r="ED95" s="10"/>
      <c r="EE95" s="10"/>
      <c r="EF95" s="38">
        <f>EF99+EF100</f>
        <v>229955.04</v>
      </c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40"/>
      <c r="ES95" s="38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40"/>
      <c r="FF95" s="38" t="s">
        <v>35</v>
      </c>
      <c r="FG95" s="39"/>
      <c r="FH95" s="39"/>
      <c r="FI95" s="39"/>
      <c r="FJ95" s="39"/>
      <c r="FK95" s="39"/>
      <c r="FL95" s="39"/>
      <c r="FM95" s="39"/>
      <c r="FN95" s="39"/>
      <c r="FO95" s="39"/>
      <c r="FP95" s="39"/>
      <c r="FQ95" s="39"/>
      <c r="FR95" s="85"/>
    </row>
    <row r="96" spans="1:174" ht="21.75" customHeight="1">
      <c r="A96" s="49" t="s">
        <v>97</v>
      </c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  <c r="BJ96" s="130"/>
      <c r="BK96" s="130"/>
      <c r="BL96" s="130"/>
      <c r="BM96" s="130"/>
      <c r="BN96" s="130"/>
      <c r="BO96" s="130"/>
      <c r="BP96" s="130"/>
      <c r="BQ96" s="130"/>
      <c r="BR96" s="130"/>
      <c r="BS96" s="130"/>
      <c r="BT96" s="130"/>
      <c r="BU96" s="130"/>
      <c r="BV96" s="130"/>
      <c r="BW96" s="130"/>
      <c r="BX96" s="44" t="s">
        <v>98</v>
      </c>
      <c r="BY96" s="42"/>
      <c r="BZ96" s="42"/>
      <c r="CA96" s="42"/>
      <c r="CB96" s="42"/>
      <c r="CC96" s="42"/>
      <c r="CD96" s="42"/>
      <c r="CE96" s="43"/>
      <c r="CF96" s="41" t="s">
        <v>99</v>
      </c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3"/>
      <c r="CS96" s="41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3"/>
      <c r="DF96" s="38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0"/>
      <c r="DS96" s="38"/>
      <c r="DT96" s="39"/>
      <c r="DU96" s="39"/>
      <c r="DV96" s="39"/>
      <c r="DW96" s="39"/>
      <c r="DX96" s="39"/>
      <c r="DY96" s="39"/>
      <c r="DZ96" s="39"/>
      <c r="EA96" s="39"/>
      <c r="EB96" s="10"/>
      <c r="EC96" s="10"/>
      <c r="ED96" s="10"/>
      <c r="EE96" s="10"/>
      <c r="EF96" s="38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40"/>
      <c r="ES96" s="38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40"/>
      <c r="FF96" s="38" t="s">
        <v>35</v>
      </c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85"/>
    </row>
    <row r="97" spans="1:174" ht="33.75" customHeight="1">
      <c r="A97" s="97" t="s">
        <v>100</v>
      </c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44" t="s">
        <v>101</v>
      </c>
      <c r="BY97" s="42"/>
      <c r="BZ97" s="42"/>
      <c r="CA97" s="42"/>
      <c r="CB97" s="42"/>
      <c r="CC97" s="42"/>
      <c r="CD97" s="42"/>
      <c r="CE97" s="43"/>
      <c r="CF97" s="41" t="s">
        <v>102</v>
      </c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3"/>
      <c r="CS97" s="41" t="s">
        <v>287</v>
      </c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3"/>
      <c r="DF97" s="38">
        <v>62664</v>
      </c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40"/>
      <c r="DS97" s="38"/>
      <c r="DT97" s="39"/>
      <c r="DU97" s="39"/>
      <c r="DV97" s="39"/>
      <c r="DW97" s="39"/>
      <c r="DX97" s="39"/>
      <c r="DY97" s="39"/>
      <c r="DZ97" s="39"/>
      <c r="EA97" s="39"/>
      <c r="EB97" s="10"/>
      <c r="EC97" s="10"/>
      <c r="ED97" s="10"/>
      <c r="EE97" s="10"/>
      <c r="EF97" s="38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40"/>
      <c r="ES97" s="38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40"/>
      <c r="FF97" s="38" t="s">
        <v>35</v>
      </c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85"/>
    </row>
    <row r="98" spans="1:174" ht="10.5" customHeight="1">
      <c r="A98" s="97" t="s">
        <v>288</v>
      </c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44"/>
      <c r="BY98" s="42"/>
      <c r="BZ98" s="42"/>
      <c r="CA98" s="42"/>
      <c r="CB98" s="42"/>
      <c r="CC98" s="42"/>
      <c r="CD98" s="42"/>
      <c r="CE98" s="43"/>
      <c r="CF98" s="41" t="s">
        <v>102</v>
      </c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3"/>
      <c r="CS98" s="41" t="s">
        <v>289</v>
      </c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3"/>
      <c r="DF98" s="38">
        <f>800000+81614.25-274.27</f>
        <v>881339.98</v>
      </c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40"/>
      <c r="DS98" s="38"/>
      <c r="DT98" s="39"/>
      <c r="DU98" s="39"/>
      <c r="DV98" s="39"/>
      <c r="DW98" s="39"/>
      <c r="DX98" s="39"/>
      <c r="DY98" s="39"/>
      <c r="DZ98" s="39"/>
      <c r="EA98" s="39"/>
      <c r="EB98" s="10"/>
      <c r="EC98" s="10"/>
      <c r="ED98" s="10"/>
      <c r="EE98" s="10"/>
      <c r="EF98" s="38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40"/>
      <c r="ES98" s="38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40"/>
      <c r="FF98" s="38"/>
      <c r="FG98" s="39"/>
      <c r="FH98" s="39"/>
      <c r="FI98" s="39"/>
      <c r="FJ98" s="39"/>
      <c r="FK98" s="39"/>
      <c r="FL98" s="39"/>
      <c r="FM98" s="39"/>
      <c r="FN98" s="39"/>
      <c r="FO98" s="39"/>
      <c r="FP98" s="39"/>
      <c r="FQ98" s="39"/>
      <c r="FR98" s="85"/>
    </row>
    <row r="99" spans="1:174" ht="10.5" customHeight="1">
      <c r="A99" s="97" t="s">
        <v>290</v>
      </c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44"/>
      <c r="BY99" s="42"/>
      <c r="BZ99" s="42"/>
      <c r="CA99" s="42"/>
      <c r="CB99" s="42"/>
      <c r="CC99" s="42"/>
      <c r="CD99" s="42"/>
      <c r="CE99" s="43"/>
      <c r="CF99" s="41" t="s">
        <v>102</v>
      </c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3"/>
      <c r="CS99" s="41" t="s">
        <v>287</v>
      </c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3"/>
      <c r="DF99" s="38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40"/>
      <c r="DS99" s="38"/>
      <c r="DT99" s="39"/>
      <c r="DU99" s="39"/>
      <c r="DV99" s="39"/>
      <c r="DW99" s="39"/>
      <c r="DX99" s="39"/>
      <c r="DY99" s="39"/>
      <c r="DZ99" s="39"/>
      <c r="EA99" s="39"/>
      <c r="EB99" s="10"/>
      <c r="EC99" s="10"/>
      <c r="ED99" s="10"/>
      <c r="EE99" s="10"/>
      <c r="EF99" s="38">
        <f>8000-8000</f>
        <v>0</v>
      </c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40"/>
      <c r="ES99" s="38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40"/>
      <c r="FF99" s="38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85"/>
    </row>
    <row r="100" spans="1:174" ht="10.5" customHeight="1">
      <c r="A100" s="97" t="s">
        <v>320</v>
      </c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8"/>
      <c r="BQ100" s="98"/>
      <c r="BR100" s="98"/>
      <c r="BS100" s="98"/>
      <c r="BT100" s="98"/>
      <c r="BU100" s="98"/>
      <c r="BV100" s="98"/>
      <c r="BW100" s="98"/>
      <c r="BX100" s="44"/>
      <c r="BY100" s="42"/>
      <c r="BZ100" s="42"/>
      <c r="CA100" s="42"/>
      <c r="CB100" s="42"/>
      <c r="CC100" s="42"/>
      <c r="CD100" s="42"/>
      <c r="CE100" s="43"/>
      <c r="CF100" s="41" t="s">
        <v>318</v>
      </c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3"/>
      <c r="CS100" s="41" t="s">
        <v>319</v>
      </c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3"/>
      <c r="DF100" s="38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40"/>
      <c r="DS100" s="38"/>
      <c r="DT100" s="39"/>
      <c r="DU100" s="39"/>
      <c r="DV100" s="39"/>
      <c r="DW100" s="39"/>
      <c r="DX100" s="39"/>
      <c r="DY100" s="39"/>
      <c r="DZ100" s="39"/>
      <c r="EA100" s="39"/>
      <c r="EB100" s="10"/>
      <c r="EC100" s="10"/>
      <c r="ED100" s="10"/>
      <c r="EE100" s="10"/>
      <c r="EF100" s="38">
        <v>229955.04</v>
      </c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40"/>
      <c r="ES100" s="38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40"/>
      <c r="FF100" s="38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85"/>
    </row>
    <row r="101" spans="1:174" ht="21.75" customHeight="1">
      <c r="A101" s="49" t="s">
        <v>103</v>
      </c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0"/>
      <c r="BT101" s="130"/>
      <c r="BU101" s="130"/>
      <c r="BV101" s="130"/>
      <c r="BW101" s="130"/>
      <c r="BX101" s="44" t="s">
        <v>104</v>
      </c>
      <c r="BY101" s="42"/>
      <c r="BZ101" s="42"/>
      <c r="CA101" s="42"/>
      <c r="CB101" s="42"/>
      <c r="CC101" s="42"/>
      <c r="CD101" s="42"/>
      <c r="CE101" s="43"/>
      <c r="CF101" s="41" t="s">
        <v>105</v>
      </c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3"/>
      <c r="CS101" s="41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3"/>
      <c r="DF101" s="38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40"/>
      <c r="DS101" s="38"/>
      <c r="DT101" s="39"/>
      <c r="DU101" s="39"/>
      <c r="DV101" s="39"/>
      <c r="DW101" s="39"/>
      <c r="DX101" s="39"/>
      <c r="DY101" s="39"/>
      <c r="DZ101" s="39"/>
      <c r="EA101" s="39"/>
      <c r="EB101" s="10"/>
      <c r="EC101" s="10"/>
      <c r="ED101" s="10"/>
      <c r="EE101" s="10"/>
      <c r="EF101" s="38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40"/>
      <c r="ES101" s="38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40"/>
      <c r="FF101" s="38" t="s">
        <v>35</v>
      </c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85"/>
    </row>
    <row r="102" spans="1:174" ht="33.75" customHeight="1">
      <c r="A102" s="49" t="s">
        <v>106</v>
      </c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30"/>
      <c r="BC102" s="130"/>
      <c r="BD102" s="130"/>
      <c r="BE102" s="130"/>
      <c r="BF102" s="130"/>
      <c r="BG102" s="130"/>
      <c r="BH102" s="130"/>
      <c r="BI102" s="130"/>
      <c r="BJ102" s="130"/>
      <c r="BK102" s="130"/>
      <c r="BL102" s="130"/>
      <c r="BM102" s="130"/>
      <c r="BN102" s="130"/>
      <c r="BO102" s="130"/>
      <c r="BP102" s="130"/>
      <c r="BQ102" s="130"/>
      <c r="BR102" s="130"/>
      <c r="BS102" s="130"/>
      <c r="BT102" s="130"/>
      <c r="BU102" s="130"/>
      <c r="BV102" s="130"/>
      <c r="BW102" s="130"/>
      <c r="BX102" s="44" t="s">
        <v>107</v>
      </c>
      <c r="BY102" s="42"/>
      <c r="BZ102" s="42"/>
      <c r="CA102" s="42"/>
      <c r="CB102" s="42"/>
      <c r="CC102" s="42"/>
      <c r="CD102" s="42"/>
      <c r="CE102" s="43"/>
      <c r="CF102" s="41" t="s">
        <v>108</v>
      </c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3"/>
      <c r="CS102" s="41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3"/>
      <c r="DF102" s="38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40"/>
      <c r="DS102" s="38"/>
      <c r="DT102" s="39"/>
      <c r="DU102" s="39"/>
      <c r="DV102" s="39"/>
      <c r="DW102" s="39"/>
      <c r="DX102" s="39"/>
      <c r="DY102" s="39"/>
      <c r="DZ102" s="39"/>
      <c r="EA102" s="39"/>
      <c r="EB102" s="10"/>
      <c r="EC102" s="10"/>
      <c r="ED102" s="10"/>
      <c r="EE102" s="10"/>
      <c r="EF102" s="38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40"/>
      <c r="ES102" s="38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40"/>
      <c r="FF102" s="38" t="s">
        <v>35</v>
      </c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85"/>
    </row>
    <row r="103" spans="1:174" ht="10.5" customHeight="1">
      <c r="A103" s="49" t="s">
        <v>258</v>
      </c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30"/>
      <c r="BT103" s="130"/>
      <c r="BU103" s="130"/>
      <c r="BV103" s="130"/>
      <c r="BW103" s="130"/>
      <c r="BX103" s="44" t="s">
        <v>109</v>
      </c>
      <c r="BY103" s="42"/>
      <c r="BZ103" s="42"/>
      <c r="CA103" s="42"/>
      <c r="CB103" s="42"/>
      <c r="CC103" s="42"/>
      <c r="CD103" s="42"/>
      <c r="CE103" s="43"/>
      <c r="CF103" s="41" t="s">
        <v>110</v>
      </c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3"/>
      <c r="CS103" s="41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3"/>
      <c r="DF103" s="38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40"/>
      <c r="DS103" s="38"/>
      <c r="DT103" s="39"/>
      <c r="DU103" s="39"/>
      <c r="DV103" s="39"/>
      <c r="DW103" s="39"/>
      <c r="DX103" s="39"/>
      <c r="DY103" s="39"/>
      <c r="DZ103" s="39"/>
      <c r="EA103" s="39"/>
      <c r="EB103" s="10"/>
      <c r="EC103" s="10"/>
      <c r="ED103" s="10"/>
      <c r="EE103" s="10"/>
      <c r="EF103" s="38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40"/>
      <c r="ES103" s="38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40"/>
      <c r="FF103" s="38" t="s">
        <v>35</v>
      </c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85"/>
    </row>
    <row r="104" spans="1:174" ht="10.5" customHeight="1">
      <c r="A104" s="137" t="s">
        <v>111</v>
      </c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8"/>
      <c r="AZ104" s="138"/>
      <c r="BA104" s="138"/>
      <c r="BB104" s="138"/>
      <c r="BC104" s="138"/>
      <c r="BD104" s="138"/>
      <c r="BE104" s="138"/>
      <c r="BF104" s="138"/>
      <c r="BG104" s="138"/>
      <c r="BH104" s="138"/>
      <c r="BI104" s="138"/>
      <c r="BJ104" s="138"/>
      <c r="BK104" s="138"/>
      <c r="BL104" s="138"/>
      <c r="BM104" s="138"/>
      <c r="BN104" s="138"/>
      <c r="BO104" s="138"/>
      <c r="BP104" s="138"/>
      <c r="BQ104" s="138"/>
      <c r="BR104" s="138"/>
      <c r="BS104" s="138"/>
      <c r="BT104" s="138"/>
      <c r="BU104" s="138"/>
      <c r="BV104" s="138"/>
      <c r="BW104" s="138"/>
      <c r="BX104" s="44" t="s">
        <v>112</v>
      </c>
      <c r="BY104" s="42"/>
      <c r="BZ104" s="42"/>
      <c r="CA104" s="42"/>
      <c r="CB104" s="42"/>
      <c r="CC104" s="42"/>
      <c r="CD104" s="42"/>
      <c r="CE104" s="43"/>
      <c r="CF104" s="41" t="s">
        <v>113</v>
      </c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3"/>
      <c r="CS104" s="41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3"/>
      <c r="DF104" s="38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40"/>
      <c r="DS104" s="66">
        <f>SUM(DS105:EA107)</f>
        <v>3234537</v>
      </c>
      <c r="DT104" s="67"/>
      <c r="DU104" s="67"/>
      <c r="DV104" s="67"/>
      <c r="DW104" s="67"/>
      <c r="DX104" s="67"/>
      <c r="DY104" s="67"/>
      <c r="DZ104" s="67"/>
      <c r="EA104" s="67"/>
      <c r="EB104" s="10"/>
      <c r="EC104" s="10"/>
      <c r="ED104" s="10"/>
      <c r="EE104" s="10"/>
      <c r="EF104" s="38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40"/>
      <c r="ES104" s="38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40"/>
      <c r="FF104" s="66">
        <f>FF108</f>
        <v>40250</v>
      </c>
      <c r="FG104" s="67"/>
      <c r="FH104" s="67"/>
      <c r="FI104" s="67"/>
      <c r="FJ104" s="67"/>
      <c r="FK104" s="67"/>
      <c r="FL104" s="67"/>
      <c r="FM104" s="67"/>
      <c r="FN104" s="67"/>
      <c r="FO104" s="67"/>
      <c r="FP104" s="67"/>
      <c r="FQ104" s="67"/>
      <c r="FR104" s="136"/>
    </row>
    <row r="105" spans="1:174" ht="21.75" customHeight="1">
      <c r="A105" s="49" t="s">
        <v>114</v>
      </c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44" t="s">
        <v>115</v>
      </c>
      <c r="BY105" s="42"/>
      <c r="BZ105" s="42"/>
      <c r="CA105" s="42"/>
      <c r="CB105" s="42"/>
      <c r="CC105" s="42"/>
      <c r="CD105" s="42"/>
      <c r="CE105" s="43"/>
      <c r="CF105" s="41" t="s">
        <v>116</v>
      </c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3"/>
      <c r="CS105" s="41" t="s">
        <v>291</v>
      </c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3"/>
      <c r="DF105" s="38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40"/>
      <c r="DS105" s="38">
        <f>3437737-370000-120000+60000+128600+50000</f>
        <v>3186337</v>
      </c>
      <c r="DT105" s="39"/>
      <c r="DU105" s="39"/>
      <c r="DV105" s="39"/>
      <c r="DW105" s="39"/>
      <c r="DX105" s="39"/>
      <c r="DY105" s="39"/>
      <c r="DZ105" s="39"/>
      <c r="EA105" s="39"/>
      <c r="EB105" s="10"/>
      <c r="EC105" s="10"/>
      <c r="ED105" s="10"/>
      <c r="EE105" s="10"/>
      <c r="EF105" s="38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40"/>
      <c r="ES105" s="38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40"/>
      <c r="FF105" s="38" t="s">
        <v>35</v>
      </c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85"/>
    </row>
    <row r="106" spans="1:174" ht="21.75" customHeight="1">
      <c r="A106" s="49" t="s">
        <v>117</v>
      </c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  <c r="BL106" s="130"/>
      <c r="BM106" s="130"/>
      <c r="BN106" s="130"/>
      <c r="BO106" s="130"/>
      <c r="BP106" s="130"/>
      <c r="BQ106" s="130"/>
      <c r="BR106" s="130"/>
      <c r="BS106" s="130"/>
      <c r="BT106" s="130"/>
      <c r="BU106" s="130"/>
      <c r="BV106" s="130"/>
      <c r="BW106" s="130"/>
      <c r="BX106" s="44" t="s">
        <v>118</v>
      </c>
      <c r="BY106" s="42"/>
      <c r="BZ106" s="42"/>
      <c r="CA106" s="42"/>
      <c r="CB106" s="42"/>
      <c r="CC106" s="42"/>
      <c r="CD106" s="42"/>
      <c r="CE106" s="43"/>
      <c r="CF106" s="41" t="s">
        <v>119</v>
      </c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3"/>
      <c r="CS106" s="41" t="s">
        <v>291</v>
      </c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3"/>
      <c r="DF106" s="38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40"/>
      <c r="DS106" s="38">
        <f>65000-18800</f>
        <v>46200</v>
      </c>
      <c r="DT106" s="39"/>
      <c r="DU106" s="39"/>
      <c r="DV106" s="39"/>
      <c r="DW106" s="39"/>
      <c r="DX106" s="39"/>
      <c r="DY106" s="39"/>
      <c r="DZ106" s="39"/>
      <c r="EA106" s="39"/>
      <c r="EB106" s="10"/>
      <c r="EC106" s="10"/>
      <c r="ED106" s="10"/>
      <c r="EE106" s="10"/>
      <c r="EF106" s="38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40"/>
      <c r="ES106" s="38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40"/>
      <c r="FF106" s="38" t="s">
        <v>35</v>
      </c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85"/>
    </row>
    <row r="107" spans="1:174" ht="10.5" customHeight="1">
      <c r="A107" s="49" t="s">
        <v>120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0"/>
      <c r="BB107" s="130"/>
      <c r="BC107" s="130"/>
      <c r="BD107" s="130"/>
      <c r="BE107" s="130"/>
      <c r="BF107" s="130"/>
      <c r="BG107" s="130"/>
      <c r="BH107" s="130"/>
      <c r="BI107" s="130"/>
      <c r="BJ107" s="130"/>
      <c r="BK107" s="130"/>
      <c r="BL107" s="130"/>
      <c r="BM107" s="130"/>
      <c r="BN107" s="130"/>
      <c r="BO107" s="130"/>
      <c r="BP107" s="130"/>
      <c r="BQ107" s="130"/>
      <c r="BR107" s="130"/>
      <c r="BS107" s="130"/>
      <c r="BT107" s="130"/>
      <c r="BU107" s="130"/>
      <c r="BV107" s="130"/>
      <c r="BW107" s="130"/>
      <c r="BX107" s="44" t="s">
        <v>121</v>
      </c>
      <c r="BY107" s="42"/>
      <c r="BZ107" s="42"/>
      <c r="CA107" s="42"/>
      <c r="CB107" s="42"/>
      <c r="CC107" s="42"/>
      <c r="CD107" s="42"/>
      <c r="CE107" s="43"/>
      <c r="CF107" s="41" t="s">
        <v>122</v>
      </c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3"/>
      <c r="CS107" s="41" t="s">
        <v>291</v>
      </c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3"/>
      <c r="DF107" s="38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40"/>
      <c r="DS107" s="38">
        <v>2000</v>
      </c>
      <c r="DT107" s="39"/>
      <c r="DU107" s="39"/>
      <c r="DV107" s="39"/>
      <c r="DW107" s="39"/>
      <c r="DX107" s="39"/>
      <c r="DY107" s="39"/>
      <c r="DZ107" s="39"/>
      <c r="EA107" s="39"/>
      <c r="EB107" s="10"/>
      <c r="EC107" s="10"/>
      <c r="ED107" s="10"/>
      <c r="EE107" s="10"/>
      <c r="EF107" s="38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40"/>
      <c r="ES107" s="38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40"/>
      <c r="FF107" s="38" t="s">
        <v>35</v>
      </c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85"/>
    </row>
    <row r="108" spans="1:174" ht="10.5" customHeight="1">
      <c r="A108" s="111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8"/>
      <c r="BX108" s="44" t="s">
        <v>121</v>
      </c>
      <c r="BY108" s="42"/>
      <c r="BZ108" s="42"/>
      <c r="CA108" s="42"/>
      <c r="CB108" s="42"/>
      <c r="CC108" s="42"/>
      <c r="CD108" s="42"/>
      <c r="CE108" s="43"/>
      <c r="CF108" s="41" t="s">
        <v>122</v>
      </c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3"/>
      <c r="CS108" s="41" t="s">
        <v>292</v>
      </c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3"/>
      <c r="DF108" s="38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40"/>
      <c r="DS108" s="38"/>
      <c r="DT108" s="39"/>
      <c r="DU108" s="39"/>
      <c r="DV108" s="39"/>
      <c r="DW108" s="39"/>
      <c r="DX108" s="39"/>
      <c r="DY108" s="39"/>
      <c r="DZ108" s="39"/>
      <c r="EA108" s="39"/>
      <c r="EB108" s="10"/>
      <c r="EC108" s="10"/>
      <c r="ED108" s="10"/>
      <c r="EE108" s="10"/>
      <c r="EF108" s="38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40"/>
      <c r="ES108" s="38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40"/>
      <c r="FF108" s="38">
        <f>40000+250</f>
        <v>40250</v>
      </c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85"/>
    </row>
    <row r="109" spans="1:174" ht="10.5" customHeight="1">
      <c r="A109" s="52" t="s">
        <v>123</v>
      </c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5"/>
      <c r="BH109" s="135"/>
      <c r="BI109" s="135"/>
      <c r="BJ109" s="135"/>
      <c r="BK109" s="135"/>
      <c r="BL109" s="135"/>
      <c r="BM109" s="135"/>
      <c r="BN109" s="135"/>
      <c r="BO109" s="135"/>
      <c r="BP109" s="135"/>
      <c r="BQ109" s="135"/>
      <c r="BR109" s="135"/>
      <c r="BS109" s="135"/>
      <c r="BT109" s="135"/>
      <c r="BU109" s="135"/>
      <c r="BV109" s="135"/>
      <c r="BW109" s="135"/>
      <c r="BX109" s="44" t="s">
        <v>124</v>
      </c>
      <c r="BY109" s="42"/>
      <c r="BZ109" s="42"/>
      <c r="CA109" s="42"/>
      <c r="CB109" s="42"/>
      <c r="CC109" s="42"/>
      <c r="CD109" s="42"/>
      <c r="CE109" s="43"/>
      <c r="CF109" s="41" t="s">
        <v>35</v>
      </c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3"/>
      <c r="CS109" s="41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3"/>
      <c r="DF109" s="38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40"/>
      <c r="DS109" s="38"/>
      <c r="DT109" s="39"/>
      <c r="DU109" s="39"/>
      <c r="DV109" s="39"/>
      <c r="DW109" s="39"/>
      <c r="DX109" s="39"/>
      <c r="DY109" s="39"/>
      <c r="DZ109" s="39"/>
      <c r="EA109" s="39"/>
      <c r="EB109" s="10"/>
      <c r="EC109" s="10"/>
      <c r="ED109" s="10"/>
      <c r="EE109" s="10"/>
      <c r="EF109" s="38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40"/>
      <c r="ES109" s="38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40"/>
      <c r="FF109" s="38" t="s">
        <v>35</v>
      </c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85"/>
    </row>
    <row r="110" spans="1:174" ht="21.75" customHeight="1">
      <c r="A110" s="49" t="s">
        <v>125</v>
      </c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44" t="s">
        <v>126</v>
      </c>
      <c r="BY110" s="42"/>
      <c r="BZ110" s="42"/>
      <c r="CA110" s="42"/>
      <c r="CB110" s="42"/>
      <c r="CC110" s="42"/>
      <c r="CD110" s="42"/>
      <c r="CE110" s="43"/>
      <c r="CF110" s="41" t="s">
        <v>127</v>
      </c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3"/>
      <c r="CS110" s="41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3"/>
      <c r="DF110" s="38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40"/>
      <c r="DS110" s="38"/>
      <c r="DT110" s="39"/>
      <c r="DU110" s="39"/>
      <c r="DV110" s="39"/>
      <c r="DW110" s="39"/>
      <c r="DX110" s="39"/>
      <c r="DY110" s="39"/>
      <c r="DZ110" s="39"/>
      <c r="EA110" s="39"/>
      <c r="EB110" s="10"/>
      <c r="EC110" s="10"/>
      <c r="ED110" s="10"/>
      <c r="EE110" s="10"/>
      <c r="EF110" s="38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40"/>
      <c r="ES110" s="38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40"/>
      <c r="FF110" s="38" t="s">
        <v>35</v>
      </c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85"/>
    </row>
    <row r="111" spans="1:174" ht="10.5" customHeight="1">
      <c r="A111" s="49" t="s">
        <v>128</v>
      </c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0"/>
      <c r="BU111" s="130"/>
      <c r="BV111" s="130"/>
      <c r="BW111" s="130"/>
      <c r="BX111" s="44" t="s">
        <v>129</v>
      </c>
      <c r="BY111" s="42"/>
      <c r="BZ111" s="42"/>
      <c r="CA111" s="42"/>
      <c r="CB111" s="42"/>
      <c r="CC111" s="42"/>
      <c r="CD111" s="42"/>
      <c r="CE111" s="43"/>
      <c r="CF111" s="41" t="s">
        <v>130</v>
      </c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3"/>
      <c r="CS111" s="41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3"/>
      <c r="DF111" s="38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40"/>
      <c r="DS111" s="38"/>
      <c r="DT111" s="39"/>
      <c r="DU111" s="39"/>
      <c r="DV111" s="39"/>
      <c r="DW111" s="39"/>
      <c r="DX111" s="39"/>
      <c r="DY111" s="39"/>
      <c r="DZ111" s="39"/>
      <c r="EA111" s="39"/>
      <c r="EB111" s="10"/>
      <c r="EC111" s="10"/>
      <c r="ED111" s="10"/>
      <c r="EE111" s="10"/>
      <c r="EF111" s="38"/>
      <c r="EG111" s="39"/>
      <c r="EH111" s="39"/>
      <c r="EI111" s="39"/>
      <c r="EJ111" s="39"/>
      <c r="EK111" s="39"/>
      <c r="EL111" s="39"/>
      <c r="EM111" s="39"/>
      <c r="EN111" s="39"/>
      <c r="EO111" s="39"/>
      <c r="EP111" s="39"/>
      <c r="EQ111" s="39"/>
      <c r="ER111" s="40"/>
      <c r="ES111" s="38"/>
      <c r="ET111" s="39"/>
      <c r="EU111" s="39"/>
      <c r="EV111" s="39"/>
      <c r="EW111" s="39"/>
      <c r="EX111" s="39"/>
      <c r="EY111" s="39"/>
      <c r="EZ111" s="39"/>
      <c r="FA111" s="39"/>
      <c r="FB111" s="39"/>
      <c r="FC111" s="39"/>
      <c r="FD111" s="39"/>
      <c r="FE111" s="40"/>
      <c r="FF111" s="38" t="s">
        <v>35</v>
      </c>
      <c r="FG111" s="39"/>
      <c r="FH111" s="39"/>
      <c r="FI111" s="39"/>
      <c r="FJ111" s="39"/>
      <c r="FK111" s="39"/>
      <c r="FL111" s="39"/>
      <c r="FM111" s="39"/>
      <c r="FN111" s="39"/>
      <c r="FO111" s="39"/>
      <c r="FP111" s="39"/>
      <c r="FQ111" s="39"/>
      <c r="FR111" s="85"/>
    </row>
    <row r="112" spans="1:174" ht="21.75" customHeight="1">
      <c r="A112" s="49" t="s">
        <v>131</v>
      </c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  <c r="BU112" s="130"/>
      <c r="BV112" s="130"/>
      <c r="BW112" s="130"/>
      <c r="BX112" s="44" t="s">
        <v>132</v>
      </c>
      <c r="BY112" s="42"/>
      <c r="BZ112" s="42"/>
      <c r="CA112" s="42"/>
      <c r="CB112" s="42"/>
      <c r="CC112" s="42"/>
      <c r="CD112" s="42"/>
      <c r="CE112" s="43"/>
      <c r="CF112" s="41" t="s">
        <v>133</v>
      </c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3"/>
      <c r="CS112" s="41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3"/>
      <c r="DF112" s="38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40"/>
      <c r="DS112" s="38"/>
      <c r="DT112" s="39"/>
      <c r="DU112" s="39"/>
      <c r="DV112" s="39"/>
      <c r="DW112" s="39"/>
      <c r="DX112" s="39"/>
      <c r="DY112" s="39"/>
      <c r="DZ112" s="39"/>
      <c r="EA112" s="39"/>
      <c r="EB112" s="10"/>
      <c r="EC112" s="10"/>
      <c r="ED112" s="10"/>
      <c r="EE112" s="10"/>
      <c r="EF112" s="38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40"/>
      <c r="ES112" s="38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40"/>
      <c r="FF112" s="38" t="s">
        <v>35</v>
      </c>
      <c r="FG112" s="39"/>
      <c r="FH112" s="39"/>
      <c r="FI112" s="39"/>
      <c r="FJ112" s="39"/>
      <c r="FK112" s="39"/>
      <c r="FL112" s="39"/>
      <c r="FM112" s="39"/>
      <c r="FN112" s="39"/>
      <c r="FO112" s="39"/>
      <c r="FP112" s="39"/>
      <c r="FQ112" s="39"/>
      <c r="FR112" s="85"/>
    </row>
    <row r="113" spans="1:174" ht="10.5" customHeight="1">
      <c r="A113" s="52" t="s">
        <v>134</v>
      </c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5"/>
      <c r="BK113" s="135"/>
      <c r="BL113" s="135"/>
      <c r="BM113" s="135"/>
      <c r="BN113" s="135"/>
      <c r="BO113" s="135"/>
      <c r="BP113" s="135"/>
      <c r="BQ113" s="135"/>
      <c r="BR113" s="135"/>
      <c r="BS113" s="135"/>
      <c r="BT113" s="135"/>
      <c r="BU113" s="135"/>
      <c r="BV113" s="135"/>
      <c r="BW113" s="135"/>
      <c r="BX113" s="44" t="s">
        <v>135</v>
      </c>
      <c r="BY113" s="42"/>
      <c r="BZ113" s="42"/>
      <c r="CA113" s="42"/>
      <c r="CB113" s="42"/>
      <c r="CC113" s="42"/>
      <c r="CD113" s="42"/>
      <c r="CE113" s="43"/>
      <c r="CF113" s="41" t="s">
        <v>35</v>
      </c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3"/>
      <c r="CS113" s="41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3"/>
      <c r="DF113" s="38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40"/>
      <c r="DS113" s="38"/>
      <c r="DT113" s="39"/>
      <c r="DU113" s="39"/>
      <c r="DV113" s="39"/>
      <c r="DW113" s="39"/>
      <c r="DX113" s="39"/>
      <c r="DY113" s="39"/>
      <c r="DZ113" s="39"/>
      <c r="EA113" s="39"/>
      <c r="EB113" s="10"/>
      <c r="EC113" s="10"/>
      <c r="ED113" s="10"/>
      <c r="EE113" s="10"/>
      <c r="EF113" s="38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40"/>
      <c r="ES113" s="38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40"/>
      <c r="FF113" s="38" t="s">
        <v>35</v>
      </c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85"/>
    </row>
    <row r="114" spans="1:174" ht="21.75" customHeight="1">
      <c r="A114" s="49" t="s">
        <v>136</v>
      </c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44" t="s">
        <v>137</v>
      </c>
      <c r="BY114" s="42"/>
      <c r="BZ114" s="42"/>
      <c r="CA114" s="42"/>
      <c r="CB114" s="42"/>
      <c r="CC114" s="42"/>
      <c r="CD114" s="42"/>
      <c r="CE114" s="43"/>
      <c r="CF114" s="41" t="s">
        <v>138</v>
      </c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3"/>
      <c r="CS114" s="41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3"/>
      <c r="DF114" s="38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40"/>
      <c r="DS114" s="38"/>
      <c r="DT114" s="39"/>
      <c r="DU114" s="39"/>
      <c r="DV114" s="39"/>
      <c r="DW114" s="39"/>
      <c r="DX114" s="39"/>
      <c r="DY114" s="39"/>
      <c r="DZ114" s="39"/>
      <c r="EA114" s="39"/>
      <c r="EB114" s="10"/>
      <c r="EC114" s="10"/>
      <c r="ED114" s="10"/>
      <c r="EE114" s="10"/>
      <c r="EF114" s="38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40"/>
      <c r="ES114" s="38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40"/>
      <c r="FF114" s="38" t="s">
        <v>35</v>
      </c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85"/>
    </row>
    <row r="115" spans="1:174" ht="12.75" customHeight="1">
      <c r="A115" s="52" t="s">
        <v>236</v>
      </c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135"/>
      <c r="AY115" s="135"/>
      <c r="AZ115" s="135"/>
      <c r="BA115" s="135"/>
      <c r="BB115" s="135"/>
      <c r="BC115" s="135"/>
      <c r="BD115" s="135"/>
      <c r="BE115" s="135"/>
      <c r="BF115" s="135"/>
      <c r="BG115" s="135"/>
      <c r="BH115" s="135"/>
      <c r="BI115" s="135"/>
      <c r="BJ115" s="135"/>
      <c r="BK115" s="135"/>
      <c r="BL115" s="135"/>
      <c r="BM115" s="135"/>
      <c r="BN115" s="135"/>
      <c r="BO115" s="135"/>
      <c r="BP115" s="135"/>
      <c r="BQ115" s="135"/>
      <c r="BR115" s="135"/>
      <c r="BS115" s="135"/>
      <c r="BT115" s="135"/>
      <c r="BU115" s="135"/>
      <c r="BV115" s="135"/>
      <c r="BW115" s="135"/>
      <c r="BX115" s="44" t="s">
        <v>139</v>
      </c>
      <c r="BY115" s="42"/>
      <c r="BZ115" s="42"/>
      <c r="CA115" s="42"/>
      <c r="CB115" s="42"/>
      <c r="CC115" s="42"/>
      <c r="CD115" s="42"/>
      <c r="CE115" s="43"/>
      <c r="CF115" s="41" t="s">
        <v>35</v>
      </c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3"/>
      <c r="CS115" s="41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3"/>
      <c r="DF115" s="38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40"/>
      <c r="DS115" s="38"/>
      <c r="DT115" s="39"/>
      <c r="DU115" s="39"/>
      <c r="DV115" s="39"/>
      <c r="DW115" s="39"/>
      <c r="DX115" s="39"/>
      <c r="DY115" s="39"/>
      <c r="DZ115" s="39"/>
      <c r="EA115" s="39"/>
      <c r="EB115" s="10"/>
      <c r="EC115" s="10"/>
      <c r="ED115" s="10"/>
      <c r="EE115" s="10"/>
      <c r="EF115" s="38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40"/>
      <c r="ES115" s="38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40"/>
      <c r="FF115" s="38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85"/>
    </row>
    <row r="116" spans="1:174" ht="21.75" customHeight="1" thickBot="1">
      <c r="A116" s="49" t="s">
        <v>140</v>
      </c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130"/>
      <c r="BK116" s="130"/>
      <c r="BL116" s="130"/>
      <c r="BM116" s="130"/>
      <c r="BN116" s="130"/>
      <c r="BO116" s="130"/>
      <c r="BP116" s="130"/>
      <c r="BQ116" s="130"/>
      <c r="BR116" s="130"/>
      <c r="BS116" s="130"/>
      <c r="BT116" s="130"/>
      <c r="BU116" s="130"/>
      <c r="BV116" s="130"/>
      <c r="BW116" s="130"/>
      <c r="BX116" s="44" t="s">
        <v>141</v>
      </c>
      <c r="BY116" s="42"/>
      <c r="BZ116" s="42"/>
      <c r="CA116" s="42"/>
      <c r="CB116" s="42"/>
      <c r="CC116" s="42"/>
      <c r="CD116" s="42"/>
      <c r="CE116" s="43"/>
      <c r="CF116" s="41" t="s">
        <v>142</v>
      </c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3"/>
      <c r="CS116" s="41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3"/>
      <c r="DF116" s="38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40"/>
      <c r="DS116" s="38"/>
      <c r="DT116" s="39"/>
      <c r="DU116" s="39"/>
      <c r="DV116" s="39"/>
      <c r="DW116" s="39"/>
      <c r="DX116" s="39"/>
      <c r="DY116" s="39"/>
      <c r="DZ116" s="39"/>
      <c r="EA116" s="39"/>
      <c r="EB116" s="10"/>
      <c r="EC116" s="10"/>
      <c r="ED116" s="10"/>
      <c r="EE116" s="10"/>
      <c r="EF116" s="38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40"/>
      <c r="ES116" s="38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40"/>
      <c r="FF116" s="38"/>
      <c r="FG116" s="39"/>
      <c r="FH116" s="39"/>
      <c r="FI116" s="39"/>
      <c r="FJ116" s="39"/>
      <c r="FK116" s="39"/>
      <c r="FL116" s="39"/>
      <c r="FM116" s="39"/>
      <c r="FN116" s="39"/>
      <c r="FO116" s="39"/>
      <c r="FP116" s="39"/>
      <c r="FQ116" s="39"/>
      <c r="FR116" s="85"/>
    </row>
    <row r="117" spans="1:174" ht="21.75" customHeight="1">
      <c r="A117" s="49" t="s">
        <v>143</v>
      </c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0"/>
      <c r="BW117" s="130"/>
      <c r="BX117" s="131" t="s">
        <v>144</v>
      </c>
      <c r="BY117" s="132"/>
      <c r="BZ117" s="132"/>
      <c r="CA117" s="132"/>
      <c r="CB117" s="132"/>
      <c r="CC117" s="132"/>
      <c r="CD117" s="132"/>
      <c r="CE117" s="133"/>
      <c r="CF117" s="134" t="s">
        <v>145</v>
      </c>
      <c r="CG117" s="132"/>
      <c r="CH117" s="132"/>
      <c r="CI117" s="132"/>
      <c r="CJ117" s="132"/>
      <c r="CK117" s="132"/>
      <c r="CL117" s="132"/>
      <c r="CM117" s="132"/>
      <c r="CN117" s="132"/>
      <c r="CO117" s="132"/>
      <c r="CP117" s="132"/>
      <c r="CQ117" s="132"/>
      <c r="CR117" s="133"/>
      <c r="CS117" s="134"/>
      <c r="CT117" s="132"/>
      <c r="CU117" s="132"/>
      <c r="CV117" s="132"/>
      <c r="CW117" s="132"/>
      <c r="CX117" s="132"/>
      <c r="CY117" s="132"/>
      <c r="CZ117" s="132"/>
      <c r="DA117" s="132"/>
      <c r="DB117" s="132"/>
      <c r="DC117" s="132"/>
      <c r="DD117" s="132"/>
      <c r="DE117" s="133"/>
      <c r="DF117" s="126"/>
      <c r="DG117" s="127"/>
      <c r="DH117" s="127"/>
      <c r="DI117" s="127"/>
      <c r="DJ117" s="127"/>
      <c r="DK117" s="127"/>
      <c r="DL117" s="127"/>
      <c r="DM117" s="127"/>
      <c r="DN117" s="127"/>
      <c r="DO117" s="127"/>
      <c r="DP117" s="127"/>
      <c r="DQ117" s="127"/>
      <c r="DR117" s="128"/>
      <c r="DS117" s="126"/>
      <c r="DT117" s="127"/>
      <c r="DU117" s="127"/>
      <c r="DV117" s="127"/>
      <c r="DW117" s="127"/>
      <c r="DX117" s="127"/>
      <c r="DY117" s="127"/>
      <c r="DZ117" s="127"/>
      <c r="EA117" s="127"/>
      <c r="EB117" s="13"/>
      <c r="EC117" s="13"/>
      <c r="ED117" s="13"/>
      <c r="EE117" s="13"/>
      <c r="EF117" s="126"/>
      <c r="EG117" s="127"/>
      <c r="EH117" s="127"/>
      <c r="EI117" s="127"/>
      <c r="EJ117" s="127"/>
      <c r="EK117" s="127"/>
      <c r="EL117" s="127"/>
      <c r="EM117" s="127"/>
      <c r="EN117" s="127"/>
      <c r="EO117" s="127"/>
      <c r="EP117" s="127"/>
      <c r="EQ117" s="127"/>
      <c r="ER117" s="128"/>
      <c r="ES117" s="126"/>
      <c r="ET117" s="127"/>
      <c r="EU117" s="127"/>
      <c r="EV117" s="127"/>
      <c r="EW117" s="127"/>
      <c r="EX117" s="127"/>
      <c r="EY117" s="127"/>
      <c r="EZ117" s="127"/>
      <c r="FA117" s="127"/>
      <c r="FB117" s="127"/>
      <c r="FC117" s="127"/>
      <c r="FD117" s="127"/>
      <c r="FE117" s="128"/>
      <c r="FF117" s="126"/>
      <c r="FG117" s="127"/>
      <c r="FH117" s="127"/>
      <c r="FI117" s="127"/>
      <c r="FJ117" s="127"/>
      <c r="FK117" s="127"/>
      <c r="FL117" s="127"/>
      <c r="FM117" s="127"/>
      <c r="FN117" s="127"/>
      <c r="FO117" s="127"/>
      <c r="FP117" s="127"/>
      <c r="FQ117" s="127"/>
      <c r="FR117" s="129"/>
    </row>
    <row r="118" spans="1:174" ht="11.25" customHeight="1">
      <c r="A118" s="111" t="s">
        <v>146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8"/>
      <c r="BX118" s="112" t="s">
        <v>147</v>
      </c>
      <c r="BY118" s="113"/>
      <c r="BZ118" s="113"/>
      <c r="CA118" s="113"/>
      <c r="CB118" s="113"/>
      <c r="CC118" s="113"/>
      <c r="CD118" s="113"/>
      <c r="CE118" s="114"/>
      <c r="CF118" s="122" t="s">
        <v>148</v>
      </c>
      <c r="CG118" s="113"/>
      <c r="CH118" s="113"/>
      <c r="CI118" s="113"/>
      <c r="CJ118" s="113"/>
      <c r="CK118" s="113"/>
      <c r="CL118" s="113"/>
      <c r="CM118" s="113"/>
      <c r="CN118" s="113"/>
      <c r="CO118" s="113"/>
      <c r="CP118" s="113"/>
      <c r="CQ118" s="113"/>
      <c r="CR118" s="114"/>
      <c r="CS118" s="122"/>
      <c r="CT118" s="113"/>
      <c r="CU118" s="113"/>
      <c r="CV118" s="113"/>
      <c r="CW118" s="113"/>
      <c r="CX118" s="113"/>
      <c r="CY118" s="113"/>
      <c r="CZ118" s="113"/>
      <c r="DA118" s="113"/>
      <c r="DB118" s="113"/>
      <c r="DC118" s="113"/>
      <c r="DD118" s="113"/>
      <c r="DE118" s="114"/>
      <c r="DF118" s="102"/>
      <c r="DG118" s="103"/>
      <c r="DH118" s="103"/>
      <c r="DI118" s="103"/>
      <c r="DJ118" s="103"/>
      <c r="DK118" s="103"/>
      <c r="DL118" s="103"/>
      <c r="DM118" s="103"/>
      <c r="DN118" s="103"/>
      <c r="DO118" s="103"/>
      <c r="DP118" s="103"/>
      <c r="DQ118" s="103"/>
      <c r="DR118" s="104"/>
      <c r="DS118" s="79">
        <f>DS79-DS80-DS104</f>
        <v>7805463.300000001</v>
      </c>
      <c r="DT118" s="67"/>
      <c r="DU118" s="67"/>
      <c r="DV118" s="67"/>
      <c r="DW118" s="67"/>
      <c r="DX118" s="67"/>
      <c r="DY118" s="67"/>
      <c r="DZ118" s="67"/>
      <c r="EA118" s="67"/>
      <c r="EB118" s="12"/>
      <c r="EC118" s="12"/>
      <c r="ED118" s="12"/>
      <c r="EE118" s="12"/>
      <c r="EF118" s="108">
        <f>EF79-EF80-EF95</f>
        <v>2295337.59</v>
      </c>
      <c r="EG118" s="109"/>
      <c r="EH118" s="109"/>
      <c r="EI118" s="109"/>
      <c r="EJ118" s="109"/>
      <c r="EK118" s="109"/>
      <c r="EL118" s="109"/>
      <c r="EM118" s="109"/>
      <c r="EN118" s="109"/>
      <c r="EO118" s="109"/>
      <c r="EP118" s="109"/>
      <c r="EQ118" s="109"/>
      <c r="ER118" s="110"/>
      <c r="ES118" s="102"/>
      <c r="ET118" s="103"/>
      <c r="EU118" s="103"/>
      <c r="EV118" s="103"/>
      <c r="EW118" s="103"/>
      <c r="EX118" s="103"/>
      <c r="EY118" s="103"/>
      <c r="EZ118" s="103"/>
      <c r="FA118" s="103"/>
      <c r="FB118" s="103"/>
      <c r="FC118" s="103"/>
      <c r="FD118" s="103"/>
      <c r="FE118" s="104"/>
      <c r="FF118" s="108">
        <f>FF79-FF104</f>
        <v>659847.08</v>
      </c>
      <c r="FG118" s="109"/>
      <c r="FH118" s="109"/>
      <c r="FI118" s="109"/>
      <c r="FJ118" s="109"/>
      <c r="FK118" s="109"/>
      <c r="FL118" s="109"/>
      <c r="FM118" s="109"/>
      <c r="FN118" s="109"/>
      <c r="FO118" s="109"/>
      <c r="FP118" s="109"/>
      <c r="FQ118" s="109"/>
      <c r="FR118" s="125"/>
    </row>
    <row r="119" spans="1:174" ht="11.25" customHeight="1">
      <c r="A119" s="117" t="s">
        <v>149</v>
      </c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7"/>
      <c r="AU119" s="117"/>
      <c r="AV119" s="117"/>
      <c r="AW119" s="117"/>
      <c r="AX119" s="117"/>
      <c r="AY119" s="117"/>
      <c r="AZ119" s="117"/>
      <c r="BA119" s="117"/>
      <c r="BB119" s="117"/>
      <c r="BC119" s="117"/>
      <c r="BD119" s="117"/>
      <c r="BE119" s="117"/>
      <c r="BF119" s="117"/>
      <c r="BG119" s="117"/>
      <c r="BH119" s="117"/>
      <c r="BI119" s="117"/>
      <c r="BJ119" s="117"/>
      <c r="BK119" s="117"/>
      <c r="BL119" s="117"/>
      <c r="BM119" s="117"/>
      <c r="BN119" s="117"/>
      <c r="BO119" s="117"/>
      <c r="BP119" s="117"/>
      <c r="BQ119" s="117"/>
      <c r="BR119" s="117"/>
      <c r="BS119" s="117"/>
      <c r="BT119" s="117"/>
      <c r="BU119" s="117"/>
      <c r="BV119" s="117"/>
      <c r="BW119" s="117"/>
      <c r="BX119" s="118"/>
      <c r="BY119" s="119"/>
      <c r="BZ119" s="119"/>
      <c r="CA119" s="119"/>
      <c r="CB119" s="119"/>
      <c r="CC119" s="119"/>
      <c r="CD119" s="119"/>
      <c r="CE119" s="120"/>
      <c r="CF119" s="121"/>
      <c r="CG119" s="119"/>
      <c r="CH119" s="119"/>
      <c r="CI119" s="119"/>
      <c r="CJ119" s="119"/>
      <c r="CK119" s="119"/>
      <c r="CL119" s="119"/>
      <c r="CM119" s="119"/>
      <c r="CN119" s="119"/>
      <c r="CO119" s="119"/>
      <c r="CP119" s="119"/>
      <c r="CQ119" s="119"/>
      <c r="CR119" s="120"/>
      <c r="CS119" s="121"/>
      <c r="CT119" s="119"/>
      <c r="CU119" s="119"/>
      <c r="CV119" s="119"/>
      <c r="CW119" s="119"/>
      <c r="CX119" s="119"/>
      <c r="CY119" s="119"/>
      <c r="CZ119" s="119"/>
      <c r="DA119" s="119"/>
      <c r="DB119" s="119"/>
      <c r="DC119" s="119"/>
      <c r="DD119" s="119"/>
      <c r="DE119" s="120"/>
      <c r="DF119" s="73"/>
      <c r="DG119" s="100"/>
      <c r="DH119" s="100"/>
      <c r="DI119" s="100"/>
      <c r="DJ119" s="100"/>
      <c r="DK119" s="100"/>
      <c r="DL119" s="100"/>
      <c r="DM119" s="100"/>
      <c r="DN119" s="100"/>
      <c r="DO119" s="100"/>
      <c r="DP119" s="100"/>
      <c r="DQ119" s="100"/>
      <c r="DR119" s="101"/>
      <c r="DS119" s="73"/>
      <c r="DT119" s="100"/>
      <c r="DU119" s="100"/>
      <c r="DV119" s="100"/>
      <c r="DW119" s="100"/>
      <c r="DX119" s="100"/>
      <c r="DY119" s="100"/>
      <c r="DZ119" s="100"/>
      <c r="EA119" s="100"/>
      <c r="EB119" s="11"/>
      <c r="EC119" s="11"/>
      <c r="ED119" s="11"/>
      <c r="EE119" s="11"/>
      <c r="EF119" s="105">
        <f>SUM(DS121:EA132)</f>
        <v>7805463.3</v>
      </c>
      <c r="EG119" s="106"/>
      <c r="EH119" s="106"/>
      <c r="EI119" s="106"/>
      <c r="EJ119" s="106"/>
      <c r="EK119" s="106"/>
      <c r="EL119" s="106"/>
      <c r="EM119" s="106"/>
      <c r="EN119" s="106"/>
      <c r="EO119" s="106"/>
      <c r="EP119" s="106"/>
      <c r="EQ119" s="106"/>
      <c r="ER119" s="107"/>
      <c r="ES119" s="73"/>
      <c r="ET119" s="100"/>
      <c r="EU119" s="100"/>
      <c r="EV119" s="100"/>
      <c r="EW119" s="100"/>
      <c r="EX119" s="100"/>
      <c r="EY119" s="100"/>
      <c r="EZ119" s="100"/>
      <c r="FA119" s="100"/>
      <c r="FB119" s="100"/>
      <c r="FC119" s="100"/>
      <c r="FD119" s="100"/>
      <c r="FE119" s="101"/>
      <c r="FF119" s="73"/>
      <c r="FG119" s="100"/>
      <c r="FH119" s="100"/>
      <c r="FI119" s="100"/>
      <c r="FJ119" s="100"/>
      <c r="FK119" s="100"/>
      <c r="FL119" s="100"/>
      <c r="FM119" s="100"/>
      <c r="FN119" s="100"/>
      <c r="FO119" s="100"/>
      <c r="FP119" s="100"/>
      <c r="FQ119" s="100"/>
      <c r="FR119" s="115"/>
    </row>
    <row r="120" spans="1:174" ht="11.25" customHeight="1">
      <c r="A120" s="123"/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4"/>
      <c r="BX120" s="112"/>
      <c r="BY120" s="113"/>
      <c r="BZ120" s="113"/>
      <c r="CA120" s="113"/>
      <c r="CB120" s="113"/>
      <c r="CC120" s="113"/>
      <c r="CD120" s="113"/>
      <c r="CE120" s="114"/>
      <c r="CF120" s="122"/>
      <c r="CG120" s="113"/>
      <c r="CH120" s="113"/>
      <c r="CI120" s="113"/>
      <c r="CJ120" s="113"/>
      <c r="CK120" s="113"/>
      <c r="CL120" s="113"/>
      <c r="CM120" s="113"/>
      <c r="CN120" s="113"/>
      <c r="CO120" s="113"/>
      <c r="CP120" s="113"/>
      <c r="CQ120" s="113"/>
      <c r="CR120" s="114"/>
      <c r="CS120" s="122"/>
      <c r="CT120" s="113"/>
      <c r="CU120" s="113"/>
      <c r="CV120" s="113"/>
      <c r="CW120" s="113"/>
      <c r="CX120" s="113"/>
      <c r="CY120" s="113"/>
      <c r="CZ120" s="113"/>
      <c r="DA120" s="113"/>
      <c r="DB120" s="113"/>
      <c r="DC120" s="113"/>
      <c r="DD120" s="113"/>
      <c r="DE120" s="114"/>
      <c r="DF120" s="102"/>
      <c r="DG120" s="103"/>
      <c r="DH120" s="103"/>
      <c r="DI120" s="103"/>
      <c r="DJ120" s="103"/>
      <c r="DK120" s="103"/>
      <c r="DL120" s="103"/>
      <c r="DM120" s="103"/>
      <c r="DN120" s="103"/>
      <c r="DO120" s="103"/>
      <c r="DP120" s="103"/>
      <c r="DQ120" s="103"/>
      <c r="DR120" s="104"/>
      <c r="DS120" s="102"/>
      <c r="DT120" s="103"/>
      <c r="DU120" s="103"/>
      <c r="DV120" s="103"/>
      <c r="DW120" s="103"/>
      <c r="DX120" s="103"/>
      <c r="DY120" s="103"/>
      <c r="DZ120" s="103"/>
      <c r="EA120" s="103"/>
      <c r="EB120" s="12"/>
      <c r="EC120" s="12"/>
      <c r="ED120" s="12"/>
      <c r="EE120" s="12"/>
      <c r="EF120" s="108"/>
      <c r="EG120" s="109"/>
      <c r="EH120" s="109"/>
      <c r="EI120" s="109"/>
      <c r="EJ120" s="109"/>
      <c r="EK120" s="109"/>
      <c r="EL120" s="109"/>
      <c r="EM120" s="109"/>
      <c r="EN120" s="109"/>
      <c r="EO120" s="109"/>
      <c r="EP120" s="109"/>
      <c r="EQ120" s="109"/>
      <c r="ER120" s="110"/>
      <c r="ES120" s="102"/>
      <c r="ET120" s="103"/>
      <c r="EU120" s="103"/>
      <c r="EV120" s="103"/>
      <c r="EW120" s="103"/>
      <c r="EX120" s="103"/>
      <c r="EY120" s="103"/>
      <c r="EZ120" s="103"/>
      <c r="FA120" s="103"/>
      <c r="FB120" s="103"/>
      <c r="FC120" s="103"/>
      <c r="FD120" s="103"/>
      <c r="FE120" s="104"/>
      <c r="FF120" s="102"/>
      <c r="FG120" s="103"/>
      <c r="FH120" s="103"/>
      <c r="FI120" s="103"/>
      <c r="FJ120" s="103"/>
      <c r="FK120" s="103"/>
      <c r="FL120" s="103"/>
      <c r="FM120" s="103"/>
      <c r="FN120" s="103"/>
      <c r="FO120" s="103"/>
      <c r="FP120" s="103"/>
      <c r="FQ120" s="103"/>
      <c r="FR120" s="116"/>
    </row>
    <row r="121" spans="1:174" ht="11.25" customHeight="1">
      <c r="A121" s="111" t="s">
        <v>293</v>
      </c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8"/>
      <c r="BX121" s="112" t="s">
        <v>147</v>
      </c>
      <c r="BY121" s="113"/>
      <c r="BZ121" s="113"/>
      <c r="CA121" s="113"/>
      <c r="CB121" s="113"/>
      <c r="CC121" s="113"/>
      <c r="CD121" s="113"/>
      <c r="CE121" s="114"/>
      <c r="CF121" s="122" t="s">
        <v>148</v>
      </c>
      <c r="CG121" s="113"/>
      <c r="CH121" s="113"/>
      <c r="CI121" s="113"/>
      <c r="CJ121" s="113"/>
      <c r="CK121" s="113"/>
      <c r="CL121" s="113"/>
      <c r="CM121" s="113"/>
      <c r="CN121" s="113"/>
      <c r="CO121" s="113"/>
      <c r="CP121" s="113"/>
      <c r="CQ121" s="113"/>
      <c r="CR121" s="114"/>
      <c r="CS121" s="122" t="s">
        <v>302</v>
      </c>
      <c r="CT121" s="113"/>
      <c r="CU121" s="113"/>
      <c r="CV121" s="113"/>
      <c r="CW121" s="113"/>
      <c r="CX121" s="113"/>
      <c r="CY121" s="113"/>
      <c r="CZ121" s="113"/>
      <c r="DA121" s="113"/>
      <c r="DB121" s="113"/>
      <c r="DC121" s="113"/>
      <c r="DD121" s="113"/>
      <c r="DE121" s="114"/>
      <c r="DF121" s="38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40"/>
      <c r="DS121" s="79">
        <f>198000-25600</f>
        <v>172400</v>
      </c>
      <c r="DT121" s="67"/>
      <c r="DU121" s="67"/>
      <c r="DV121" s="67"/>
      <c r="DW121" s="67"/>
      <c r="DX121" s="67"/>
      <c r="DY121" s="67"/>
      <c r="DZ121" s="67"/>
      <c r="EA121" s="67"/>
      <c r="EB121" s="10"/>
      <c r="EC121" s="10"/>
      <c r="ED121" s="10"/>
      <c r="EE121" s="10"/>
      <c r="EF121" s="38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40"/>
      <c r="ES121" s="140">
        <f>DS118+EF118+FF118</f>
        <v>10760647.97</v>
      </c>
      <c r="ET121" s="39"/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40"/>
      <c r="FF121" s="38"/>
      <c r="FG121" s="39"/>
      <c r="FH121" s="39"/>
      <c r="FI121" s="39"/>
      <c r="FJ121" s="39"/>
      <c r="FK121" s="39"/>
      <c r="FL121" s="39"/>
      <c r="FM121" s="39"/>
      <c r="FN121" s="39"/>
      <c r="FO121" s="39"/>
      <c r="FP121" s="39"/>
      <c r="FQ121" s="39"/>
      <c r="FR121" s="85"/>
    </row>
    <row r="122" spans="1:174" ht="11.25" customHeight="1">
      <c r="A122" s="111" t="s">
        <v>294</v>
      </c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8"/>
      <c r="BX122" s="112" t="s">
        <v>147</v>
      </c>
      <c r="BY122" s="113"/>
      <c r="BZ122" s="113"/>
      <c r="CA122" s="113"/>
      <c r="CB122" s="113"/>
      <c r="CC122" s="113"/>
      <c r="CD122" s="113"/>
      <c r="CE122" s="114"/>
      <c r="CF122" s="122" t="s">
        <v>148</v>
      </c>
      <c r="CG122" s="113"/>
      <c r="CH122" s="113"/>
      <c r="CI122" s="113"/>
      <c r="CJ122" s="113"/>
      <c r="CK122" s="113"/>
      <c r="CL122" s="113"/>
      <c r="CM122" s="113"/>
      <c r="CN122" s="113"/>
      <c r="CO122" s="113"/>
      <c r="CP122" s="113"/>
      <c r="CQ122" s="113"/>
      <c r="CR122" s="114"/>
      <c r="CS122" s="122" t="s">
        <v>303</v>
      </c>
      <c r="CT122" s="113"/>
      <c r="CU122" s="113"/>
      <c r="CV122" s="113"/>
      <c r="CW122" s="113"/>
      <c r="CX122" s="113"/>
      <c r="CY122" s="113"/>
      <c r="CZ122" s="113"/>
      <c r="DA122" s="113"/>
      <c r="DB122" s="113"/>
      <c r="DC122" s="113"/>
      <c r="DD122" s="113"/>
      <c r="DE122" s="114"/>
      <c r="DF122" s="38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40"/>
      <c r="DS122" s="79">
        <f>1515901.15-15000+120000+18800-31601.78-16777.78</f>
        <v>1591321.5899999999</v>
      </c>
      <c r="DT122" s="67"/>
      <c r="DU122" s="67"/>
      <c r="DV122" s="67"/>
      <c r="DW122" s="67"/>
      <c r="DX122" s="67"/>
      <c r="DY122" s="67"/>
      <c r="DZ122" s="67"/>
      <c r="EA122" s="67"/>
      <c r="EB122" s="10"/>
      <c r="EC122" s="10"/>
      <c r="ED122" s="10"/>
      <c r="EE122" s="10"/>
      <c r="EF122" s="38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40"/>
      <c r="ES122" s="38"/>
      <c r="ET122" s="39"/>
      <c r="EU122" s="39"/>
      <c r="EV122" s="39"/>
      <c r="EW122" s="39"/>
      <c r="EX122" s="39"/>
      <c r="EY122" s="39"/>
      <c r="EZ122" s="39"/>
      <c r="FA122" s="39"/>
      <c r="FB122" s="39"/>
      <c r="FC122" s="39"/>
      <c r="FD122" s="39"/>
      <c r="FE122" s="40"/>
      <c r="FF122" s="38"/>
      <c r="FG122" s="39"/>
      <c r="FH122" s="39"/>
      <c r="FI122" s="39"/>
      <c r="FJ122" s="39"/>
      <c r="FK122" s="39"/>
      <c r="FL122" s="39"/>
      <c r="FM122" s="39"/>
      <c r="FN122" s="39"/>
      <c r="FO122" s="39"/>
      <c r="FP122" s="39"/>
      <c r="FQ122" s="39"/>
      <c r="FR122" s="85"/>
    </row>
    <row r="123" spans="1:174" ht="11.25" customHeight="1">
      <c r="A123" s="111" t="s">
        <v>295</v>
      </c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8"/>
      <c r="BX123" s="112" t="s">
        <v>147</v>
      </c>
      <c r="BY123" s="113"/>
      <c r="BZ123" s="113"/>
      <c r="CA123" s="113"/>
      <c r="CB123" s="113"/>
      <c r="CC123" s="113"/>
      <c r="CD123" s="113"/>
      <c r="CE123" s="114"/>
      <c r="CF123" s="122" t="s">
        <v>148</v>
      </c>
      <c r="CG123" s="113"/>
      <c r="CH123" s="113"/>
      <c r="CI123" s="113"/>
      <c r="CJ123" s="113"/>
      <c r="CK123" s="113"/>
      <c r="CL123" s="113"/>
      <c r="CM123" s="113"/>
      <c r="CN123" s="113"/>
      <c r="CO123" s="113"/>
      <c r="CP123" s="113"/>
      <c r="CQ123" s="113"/>
      <c r="CR123" s="114"/>
      <c r="CS123" s="122" t="s">
        <v>304</v>
      </c>
      <c r="CT123" s="113"/>
      <c r="CU123" s="113"/>
      <c r="CV123" s="113"/>
      <c r="CW123" s="113"/>
      <c r="CX123" s="113"/>
      <c r="CY123" s="113"/>
      <c r="CZ123" s="113"/>
      <c r="DA123" s="113"/>
      <c r="DB123" s="113"/>
      <c r="DC123" s="113"/>
      <c r="DD123" s="113"/>
      <c r="DE123" s="114"/>
      <c r="DF123" s="38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40"/>
      <c r="DS123" s="216">
        <f>180000-60000</f>
        <v>120000</v>
      </c>
      <c r="DT123" s="217"/>
      <c r="DU123" s="217"/>
      <c r="DV123" s="217"/>
      <c r="DW123" s="217"/>
      <c r="DX123" s="217"/>
      <c r="DY123" s="217"/>
      <c r="DZ123" s="217"/>
      <c r="EA123" s="217"/>
      <c r="EB123" s="10"/>
      <c r="EC123" s="10"/>
      <c r="ED123" s="10"/>
      <c r="EE123" s="10"/>
      <c r="EF123" s="38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40"/>
      <c r="ES123" s="38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40"/>
      <c r="FF123" s="38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85"/>
    </row>
    <row r="124" spans="1:174" ht="11.25" customHeight="1">
      <c r="A124" s="111" t="s">
        <v>296</v>
      </c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8"/>
      <c r="BX124" s="112" t="s">
        <v>147</v>
      </c>
      <c r="BY124" s="113"/>
      <c r="BZ124" s="113"/>
      <c r="CA124" s="113"/>
      <c r="CB124" s="113"/>
      <c r="CC124" s="113"/>
      <c r="CD124" s="113"/>
      <c r="CE124" s="114"/>
      <c r="CF124" s="122" t="s">
        <v>148</v>
      </c>
      <c r="CG124" s="113"/>
      <c r="CH124" s="113"/>
      <c r="CI124" s="113"/>
      <c r="CJ124" s="113"/>
      <c r="CK124" s="113"/>
      <c r="CL124" s="113"/>
      <c r="CM124" s="113"/>
      <c r="CN124" s="113"/>
      <c r="CO124" s="113"/>
      <c r="CP124" s="113"/>
      <c r="CQ124" s="113"/>
      <c r="CR124" s="114"/>
      <c r="CS124" s="122" t="s">
        <v>305</v>
      </c>
      <c r="CT124" s="113"/>
      <c r="CU124" s="113"/>
      <c r="CV124" s="113"/>
      <c r="CW124" s="113"/>
      <c r="CX124" s="113"/>
      <c r="CY124" s="113"/>
      <c r="CZ124" s="113"/>
      <c r="DA124" s="113"/>
      <c r="DB124" s="113"/>
      <c r="DC124" s="113"/>
      <c r="DD124" s="113"/>
      <c r="DE124" s="114"/>
      <c r="DF124" s="38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40"/>
      <c r="DS124" s="79">
        <v>446994.96</v>
      </c>
      <c r="DT124" s="67"/>
      <c r="DU124" s="67"/>
      <c r="DV124" s="67"/>
      <c r="DW124" s="67"/>
      <c r="DX124" s="67"/>
      <c r="DY124" s="67"/>
      <c r="DZ124" s="67"/>
      <c r="EA124" s="67"/>
      <c r="EB124" s="10"/>
      <c r="EC124" s="10"/>
      <c r="ED124" s="10"/>
      <c r="EE124" s="10"/>
      <c r="EF124" s="38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40"/>
      <c r="ES124" s="38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40"/>
      <c r="FF124" s="38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85"/>
    </row>
    <row r="125" spans="1:174" ht="11.25" customHeight="1">
      <c r="A125" s="111" t="s">
        <v>297</v>
      </c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8"/>
      <c r="BX125" s="112" t="s">
        <v>147</v>
      </c>
      <c r="BY125" s="113"/>
      <c r="BZ125" s="113"/>
      <c r="CA125" s="113"/>
      <c r="CB125" s="113"/>
      <c r="CC125" s="113"/>
      <c r="CD125" s="113"/>
      <c r="CE125" s="114"/>
      <c r="CF125" s="122" t="s">
        <v>148</v>
      </c>
      <c r="CG125" s="113"/>
      <c r="CH125" s="113"/>
      <c r="CI125" s="113"/>
      <c r="CJ125" s="113"/>
      <c r="CK125" s="113"/>
      <c r="CL125" s="113"/>
      <c r="CM125" s="113"/>
      <c r="CN125" s="113"/>
      <c r="CO125" s="113"/>
      <c r="CP125" s="113"/>
      <c r="CQ125" s="113"/>
      <c r="CR125" s="114"/>
      <c r="CS125" s="122" t="s">
        <v>283</v>
      </c>
      <c r="CT125" s="113"/>
      <c r="CU125" s="113"/>
      <c r="CV125" s="113"/>
      <c r="CW125" s="113"/>
      <c r="CX125" s="113"/>
      <c r="CY125" s="113"/>
      <c r="CZ125" s="113"/>
      <c r="DA125" s="113"/>
      <c r="DB125" s="113"/>
      <c r="DC125" s="113"/>
      <c r="DD125" s="113"/>
      <c r="DE125" s="114"/>
      <c r="DF125" s="38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40"/>
      <c r="DS125" s="79">
        <f>459100+370000+40600-35650.55+355589.11</f>
        <v>1189638.56</v>
      </c>
      <c r="DT125" s="67"/>
      <c r="DU125" s="67"/>
      <c r="DV125" s="67"/>
      <c r="DW125" s="67"/>
      <c r="DX125" s="67"/>
      <c r="DY125" s="67"/>
      <c r="DZ125" s="67"/>
      <c r="EA125" s="67"/>
      <c r="EB125" s="10"/>
      <c r="EC125" s="10"/>
      <c r="ED125" s="10"/>
      <c r="EE125" s="10"/>
      <c r="EF125" s="38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40"/>
      <c r="ES125" s="38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/>
      <c r="FD125" s="39"/>
      <c r="FE125" s="40"/>
      <c r="FF125" s="38"/>
      <c r="FG125" s="39"/>
      <c r="FH125" s="39"/>
      <c r="FI125" s="39"/>
      <c r="FJ125" s="39"/>
      <c r="FK125" s="39"/>
      <c r="FL125" s="39"/>
      <c r="FM125" s="39"/>
      <c r="FN125" s="39"/>
      <c r="FO125" s="39"/>
      <c r="FP125" s="39"/>
      <c r="FQ125" s="39"/>
      <c r="FR125" s="85"/>
    </row>
    <row r="126" spans="1:174" ht="11.25" customHeight="1">
      <c r="A126" s="111" t="s">
        <v>297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8"/>
      <c r="BX126" s="112" t="s">
        <v>147</v>
      </c>
      <c r="BY126" s="113"/>
      <c r="BZ126" s="113"/>
      <c r="CA126" s="113"/>
      <c r="CB126" s="113"/>
      <c r="CC126" s="113"/>
      <c r="CD126" s="113"/>
      <c r="CE126" s="114"/>
      <c r="CF126" s="122" t="s">
        <v>148</v>
      </c>
      <c r="CG126" s="113"/>
      <c r="CH126" s="113"/>
      <c r="CI126" s="113"/>
      <c r="CJ126" s="113"/>
      <c r="CK126" s="113"/>
      <c r="CL126" s="113"/>
      <c r="CM126" s="113"/>
      <c r="CN126" s="113"/>
      <c r="CO126" s="113"/>
      <c r="CP126" s="113"/>
      <c r="CQ126" s="113"/>
      <c r="CR126" s="114"/>
      <c r="CS126" s="122" t="s">
        <v>306</v>
      </c>
      <c r="CT126" s="113"/>
      <c r="CU126" s="113"/>
      <c r="CV126" s="113"/>
      <c r="CW126" s="113"/>
      <c r="CX126" s="113"/>
      <c r="CY126" s="113"/>
      <c r="CZ126" s="113"/>
      <c r="DA126" s="113"/>
      <c r="DB126" s="113"/>
      <c r="DC126" s="113"/>
      <c r="DD126" s="113"/>
      <c r="DE126" s="114"/>
      <c r="DF126" s="38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40"/>
      <c r="DS126" s="79">
        <f>20000-2808.98-3149.89+3149.89</f>
        <v>17191.02</v>
      </c>
      <c r="DT126" s="67"/>
      <c r="DU126" s="67"/>
      <c r="DV126" s="67"/>
      <c r="DW126" s="67"/>
      <c r="DX126" s="67"/>
      <c r="DY126" s="67"/>
      <c r="DZ126" s="67"/>
      <c r="EA126" s="67"/>
      <c r="EB126" s="10"/>
      <c r="EC126" s="10"/>
      <c r="ED126" s="10"/>
      <c r="EE126" s="10"/>
      <c r="EF126" s="38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40"/>
      <c r="ES126" s="38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40"/>
      <c r="FF126" s="38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85"/>
    </row>
    <row r="127" spans="1:174" ht="11.25" customHeight="1">
      <c r="A127" s="111" t="s">
        <v>298</v>
      </c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8"/>
      <c r="BX127" s="112" t="s">
        <v>147</v>
      </c>
      <c r="BY127" s="113"/>
      <c r="BZ127" s="113"/>
      <c r="CA127" s="113"/>
      <c r="CB127" s="113"/>
      <c r="CC127" s="113"/>
      <c r="CD127" s="113"/>
      <c r="CE127" s="114"/>
      <c r="CF127" s="122" t="s">
        <v>148</v>
      </c>
      <c r="CG127" s="113"/>
      <c r="CH127" s="113"/>
      <c r="CI127" s="113"/>
      <c r="CJ127" s="113"/>
      <c r="CK127" s="113"/>
      <c r="CL127" s="113"/>
      <c r="CM127" s="113"/>
      <c r="CN127" s="113"/>
      <c r="CO127" s="113"/>
      <c r="CP127" s="113"/>
      <c r="CQ127" s="113"/>
      <c r="CR127" s="114"/>
      <c r="CS127" s="122" t="s">
        <v>307</v>
      </c>
      <c r="CT127" s="113"/>
      <c r="CU127" s="113"/>
      <c r="CV127" s="113"/>
      <c r="CW127" s="113"/>
      <c r="CX127" s="113"/>
      <c r="CY127" s="113"/>
      <c r="CZ127" s="113"/>
      <c r="DA127" s="113"/>
      <c r="DB127" s="113"/>
      <c r="DC127" s="113"/>
      <c r="DD127" s="113"/>
      <c r="DE127" s="114"/>
      <c r="DF127" s="38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40"/>
      <c r="DS127" s="79">
        <f>3779000-272969-300000-228600-100000</f>
        <v>2877431</v>
      </c>
      <c r="DT127" s="67"/>
      <c r="DU127" s="67"/>
      <c r="DV127" s="67"/>
      <c r="DW127" s="67"/>
      <c r="DX127" s="67"/>
      <c r="DY127" s="67"/>
      <c r="DZ127" s="67"/>
      <c r="EA127" s="67"/>
      <c r="EB127" s="10"/>
      <c r="EC127" s="10"/>
      <c r="ED127" s="10"/>
      <c r="EE127" s="10"/>
      <c r="EF127" s="38"/>
      <c r="EG127" s="39"/>
      <c r="EH127" s="39"/>
      <c r="EI127" s="39"/>
      <c r="EJ127" s="39"/>
      <c r="EK127" s="39"/>
      <c r="EL127" s="39"/>
      <c r="EM127" s="39"/>
      <c r="EN127" s="39"/>
      <c r="EO127" s="39"/>
      <c r="EP127" s="39"/>
      <c r="EQ127" s="39"/>
      <c r="ER127" s="40"/>
      <c r="ES127" s="38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40"/>
      <c r="FF127" s="38"/>
      <c r="FG127" s="39"/>
      <c r="FH127" s="39"/>
      <c r="FI127" s="39"/>
      <c r="FJ127" s="39"/>
      <c r="FK127" s="39"/>
      <c r="FL127" s="39"/>
      <c r="FM127" s="39"/>
      <c r="FN127" s="39"/>
      <c r="FO127" s="39"/>
      <c r="FP127" s="39"/>
      <c r="FQ127" s="39"/>
      <c r="FR127" s="85"/>
    </row>
    <row r="128" spans="1:174" ht="11.25" customHeight="1">
      <c r="A128" s="111" t="s">
        <v>146</v>
      </c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8"/>
      <c r="BX128" s="112" t="s">
        <v>147</v>
      </c>
      <c r="BY128" s="113"/>
      <c r="BZ128" s="113"/>
      <c r="CA128" s="113"/>
      <c r="CB128" s="113"/>
      <c r="CC128" s="113"/>
      <c r="CD128" s="113"/>
      <c r="CE128" s="114"/>
      <c r="CF128" s="122" t="s">
        <v>148</v>
      </c>
      <c r="CG128" s="113"/>
      <c r="CH128" s="113"/>
      <c r="CI128" s="113"/>
      <c r="CJ128" s="113"/>
      <c r="CK128" s="113"/>
      <c r="CL128" s="113"/>
      <c r="CM128" s="113"/>
      <c r="CN128" s="113"/>
      <c r="CO128" s="113"/>
      <c r="CP128" s="113"/>
      <c r="CQ128" s="113"/>
      <c r="CR128" s="114"/>
      <c r="CS128" s="122" t="s">
        <v>308</v>
      </c>
      <c r="CT128" s="113"/>
      <c r="CU128" s="113"/>
      <c r="CV128" s="113"/>
      <c r="CW128" s="113"/>
      <c r="CX128" s="113"/>
      <c r="CY128" s="113"/>
      <c r="CZ128" s="113"/>
      <c r="DA128" s="113"/>
      <c r="DB128" s="113"/>
      <c r="DC128" s="113"/>
      <c r="DD128" s="113"/>
      <c r="DE128" s="114"/>
      <c r="DF128" s="38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40"/>
      <c r="DS128" s="79">
        <f>236267.19+150000+2808.98+50000</f>
        <v>439076.17</v>
      </c>
      <c r="DT128" s="67"/>
      <c r="DU128" s="67"/>
      <c r="DV128" s="67"/>
      <c r="DW128" s="67"/>
      <c r="DX128" s="67"/>
      <c r="DY128" s="67"/>
      <c r="DZ128" s="67"/>
      <c r="EA128" s="67"/>
      <c r="EB128" s="10"/>
      <c r="EC128" s="10"/>
      <c r="ED128" s="10"/>
      <c r="EE128" s="10"/>
      <c r="EF128" s="38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40"/>
      <c r="ES128" s="38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40"/>
      <c r="FF128" s="38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85"/>
    </row>
    <row r="129" spans="1:174" ht="11.25" customHeight="1">
      <c r="A129" s="111" t="s">
        <v>146</v>
      </c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8"/>
      <c r="BX129" s="112" t="s">
        <v>147</v>
      </c>
      <c r="BY129" s="113"/>
      <c r="BZ129" s="113"/>
      <c r="CA129" s="113"/>
      <c r="CB129" s="113"/>
      <c r="CC129" s="113"/>
      <c r="CD129" s="113"/>
      <c r="CE129" s="114"/>
      <c r="CF129" s="122" t="s">
        <v>148</v>
      </c>
      <c r="CG129" s="113"/>
      <c r="CH129" s="113"/>
      <c r="CI129" s="113"/>
      <c r="CJ129" s="113"/>
      <c r="CK129" s="113"/>
      <c r="CL129" s="113"/>
      <c r="CM129" s="113"/>
      <c r="CN129" s="113"/>
      <c r="CO129" s="113"/>
      <c r="CP129" s="113"/>
      <c r="CQ129" s="113"/>
      <c r="CR129" s="114"/>
      <c r="CS129" s="122" t="s">
        <v>309</v>
      </c>
      <c r="CT129" s="113"/>
      <c r="CU129" s="113"/>
      <c r="CV129" s="113"/>
      <c r="CW129" s="113"/>
      <c r="CX129" s="113"/>
      <c r="CY129" s="113"/>
      <c r="CZ129" s="113"/>
      <c r="DA129" s="113"/>
      <c r="DB129" s="113"/>
      <c r="DC129" s="113"/>
      <c r="DD129" s="113"/>
      <c r="DE129" s="114"/>
      <c r="DF129" s="38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40"/>
      <c r="DS129" s="79">
        <f>350000+272969+150000+31601.78+35650.55+16777.78+3149.89+100000-358739</f>
        <v>601410.0000000001</v>
      </c>
      <c r="DT129" s="67"/>
      <c r="DU129" s="67"/>
      <c r="DV129" s="67"/>
      <c r="DW129" s="67"/>
      <c r="DX129" s="67"/>
      <c r="DY129" s="67"/>
      <c r="DZ129" s="67"/>
      <c r="EA129" s="67"/>
      <c r="EB129" s="10"/>
      <c r="EC129" s="10"/>
      <c r="ED129" s="10"/>
      <c r="EE129" s="10"/>
      <c r="EF129" s="38">
        <v>272969</v>
      </c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40"/>
      <c r="ES129" s="38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40"/>
      <c r="FF129" s="38"/>
      <c r="FG129" s="39"/>
      <c r="FH129" s="39"/>
      <c r="FI129" s="39"/>
      <c r="FJ129" s="39"/>
      <c r="FK129" s="39"/>
      <c r="FL129" s="39"/>
      <c r="FM129" s="39"/>
      <c r="FN129" s="39"/>
      <c r="FO129" s="39"/>
      <c r="FP129" s="39"/>
      <c r="FQ129" s="39"/>
      <c r="FR129" s="85"/>
    </row>
    <row r="130" spans="1:174" ht="11.25" customHeight="1">
      <c r="A130" s="111" t="s">
        <v>299</v>
      </c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8"/>
      <c r="BX130" s="112" t="s">
        <v>147</v>
      </c>
      <c r="BY130" s="113"/>
      <c r="BZ130" s="113"/>
      <c r="CA130" s="113"/>
      <c r="CB130" s="113"/>
      <c r="CC130" s="113"/>
      <c r="CD130" s="113"/>
      <c r="CE130" s="114"/>
      <c r="CF130" s="122" t="s">
        <v>148</v>
      </c>
      <c r="CG130" s="113"/>
      <c r="CH130" s="113"/>
      <c r="CI130" s="113"/>
      <c r="CJ130" s="113"/>
      <c r="CK130" s="113"/>
      <c r="CL130" s="113"/>
      <c r="CM130" s="113"/>
      <c r="CN130" s="113"/>
      <c r="CO130" s="113"/>
      <c r="CP130" s="113"/>
      <c r="CQ130" s="113"/>
      <c r="CR130" s="114"/>
      <c r="CS130" s="122" t="s">
        <v>310</v>
      </c>
      <c r="CT130" s="113"/>
      <c r="CU130" s="113"/>
      <c r="CV130" s="113"/>
      <c r="CW130" s="113"/>
      <c r="CX130" s="113"/>
      <c r="CY130" s="113"/>
      <c r="CZ130" s="113"/>
      <c r="DA130" s="113"/>
      <c r="DB130" s="113"/>
      <c r="DC130" s="113"/>
      <c r="DD130" s="113"/>
      <c r="DE130" s="114"/>
      <c r="DF130" s="38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40"/>
      <c r="DS130" s="79">
        <v>200000</v>
      </c>
      <c r="DT130" s="67"/>
      <c r="DU130" s="67"/>
      <c r="DV130" s="67"/>
      <c r="DW130" s="67"/>
      <c r="DX130" s="67"/>
      <c r="DY130" s="67"/>
      <c r="DZ130" s="67"/>
      <c r="EA130" s="67"/>
      <c r="EB130" s="10"/>
      <c r="EC130" s="10"/>
      <c r="ED130" s="10"/>
      <c r="EE130" s="10"/>
      <c r="EF130" s="38"/>
      <c r="EG130" s="39"/>
      <c r="EH130" s="39"/>
      <c r="EI130" s="39"/>
      <c r="EJ130" s="39"/>
      <c r="EK130" s="39"/>
      <c r="EL130" s="39"/>
      <c r="EM130" s="39"/>
      <c r="EN130" s="39"/>
      <c r="EO130" s="39"/>
      <c r="EP130" s="39"/>
      <c r="EQ130" s="39"/>
      <c r="ER130" s="40"/>
      <c r="ES130" s="38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40"/>
      <c r="FF130" s="38"/>
      <c r="FG130" s="39"/>
      <c r="FH130" s="39"/>
      <c r="FI130" s="39"/>
      <c r="FJ130" s="39"/>
      <c r="FK130" s="39"/>
      <c r="FL130" s="39"/>
      <c r="FM130" s="39"/>
      <c r="FN130" s="39"/>
      <c r="FO130" s="39"/>
      <c r="FP130" s="39"/>
      <c r="FQ130" s="39"/>
      <c r="FR130" s="85"/>
    </row>
    <row r="131" spans="1:174" ht="11.25" customHeight="1">
      <c r="A131" s="111" t="s">
        <v>300</v>
      </c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8"/>
      <c r="BX131" s="112" t="s">
        <v>147</v>
      </c>
      <c r="BY131" s="113"/>
      <c r="BZ131" s="113"/>
      <c r="CA131" s="113"/>
      <c r="CB131" s="113"/>
      <c r="CC131" s="113"/>
      <c r="CD131" s="113"/>
      <c r="CE131" s="114"/>
      <c r="CF131" s="122" t="s">
        <v>148</v>
      </c>
      <c r="CG131" s="113"/>
      <c r="CH131" s="113"/>
      <c r="CI131" s="113"/>
      <c r="CJ131" s="113"/>
      <c r="CK131" s="113"/>
      <c r="CL131" s="113"/>
      <c r="CM131" s="113"/>
      <c r="CN131" s="113"/>
      <c r="CO131" s="113"/>
      <c r="CP131" s="113"/>
      <c r="CQ131" s="113"/>
      <c r="CR131" s="114"/>
      <c r="CS131" s="122" t="s">
        <v>311</v>
      </c>
      <c r="CT131" s="113"/>
      <c r="CU131" s="113"/>
      <c r="CV131" s="113"/>
      <c r="CW131" s="113"/>
      <c r="CX131" s="113"/>
      <c r="CY131" s="113"/>
      <c r="CZ131" s="113"/>
      <c r="DA131" s="113"/>
      <c r="DB131" s="113"/>
      <c r="DC131" s="113"/>
      <c r="DD131" s="113"/>
      <c r="DE131" s="114"/>
      <c r="DF131" s="38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40"/>
      <c r="DS131" s="79">
        <f>150000</f>
        <v>150000</v>
      </c>
      <c r="DT131" s="67"/>
      <c r="DU131" s="67"/>
      <c r="DV131" s="67"/>
      <c r="DW131" s="67"/>
      <c r="DX131" s="67"/>
      <c r="DY131" s="67"/>
      <c r="DZ131" s="67"/>
      <c r="EA131" s="67"/>
      <c r="EB131" s="10"/>
      <c r="EC131" s="10"/>
      <c r="ED131" s="10"/>
      <c r="EE131" s="10"/>
      <c r="EF131" s="38">
        <v>38645</v>
      </c>
      <c r="EG131" s="39"/>
      <c r="EH131" s="39"/>
      <c r="EI131" s="39"/>
      <c r="EJ131" s="39"/>
      <c r="EK131" s="39"/>
      <c r="EL131" s="39"/>
      <c r="EM131" s="39"/>
      <c r="EN131" s="39"/>
      <c r="EO131" s="39"/>
      <c r="EP131" s="39"/>
      <c r="EQ131" s="39"/>
      <c r="ER131" s="40"/>
      <c r="ES131" s="38"/>
      <c r="ET131" s="39"/>
      <c r="EU131" s="39"/>
      <c r="EV131" s="39"/>
      <c r="EW131" s="39"/>
      <c r="EX131" s="39"/>
      <c r="EY131" s="39"/>
      <c r="EZ131" s="39"/>
      <c r="FA131" s="39"/>
      <c r="FB131" s="39"/>
      <c r="FC131" s="39"/>
      <c r="FD131" s="39"/>
      <c r="FE131" s="40"/>
      <c r="FF131" s="38"/>
      <c r="FG131" s="39"/>
      <c r="FH131" s="39"/>
      <c r="FI131" s="39"/>
      <c r="FJ131" s="39"/>
      <c r="FK131" s="39"/>
      <c r="FL131" s="39"/>
      <c r="FM131" s="39"/>
      <c r="FN131" s="39"/>
      <c r="FO131" s="39"/>
      <c r="FP131" s="39"/>
      <c r="FQ131" s="39"/>
      <c r="FR131" s="85"/>
    </row>
    <row r="132" spans="1:174" ht="11.25" customHeight="1">
      <c r="A132" s="111" t="s">
        <v>301</v>
      </c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8"/>
      <c r="BX132" s="112" t="s">
        <v>147</v>
      </c>
      <c r="BY132" s="113"/>
      <c r="BZ132" s="113"/>
      <c r="CA132" s="113"/>
      <c r="CB132" s="113"/>
      <c r="CC132" s="113"/>
      <c r="CD132" s="113"/>
      <c r="CE132" s="114"/>
      <c r="CF132" s="122" t="s">
        <v>148</v>
      </c>
      <c r="CG132" s="113"/>
      <c r="CH132" s="113"/>
      <c r="CI132" s="113"/>
      <c r="CJ132" s="113"/>
      <c r="CK132" s="113"/>
      <c r="CL132" s="113"/>
      <c r="CM132" s="113"/>
      <c r="CN132" s="113"/>
      <c r="CO132" s="113"/>
      <c r="CP132" s="113"/>
      <c r="CQ132" s="113"/>
      <c r="CR132" s="114"/>
      <c r="CS132" s="122" t="s">
        <v>312</v>
      </c>
      <c r="CT132" s="113"/>
      <c r="CU132" s="113"/>
      <c r="CV132" s="113"/>
      <c r="CW132" s="113"/>
      <c r="CX132" s="113"/>
      <c r="CY132" s="113"/>
      <c r="CZ132" s="113"/>
      <c r="DA132" s="113"/>
      <c r="DB132" s="113"/>
      <c r="DC132" s="113"/>
      <c r="DD132" s="113"/>
      <c r="DE132" s="114"/>
      <c r="DF132" s="38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40"/>
      <c r="DS132" s="140"/>
      <c r="DT132" s="39"/>
      <c r="DU132" s="39"/>
      <c r="DV132" s="39"/>
      <c r="DW132" s="39"/>
      <c r="DX132" s="39"/>
      <c r="DY132" s="39"/>
      <c r="DZ132" s="39"/>
      <c r="EA132" s="39"/>
      <c r="EB132" s="10"/>
      <c r="EC132" s="10"/>
      <c r="ED132" s="10"/>
      <c r="EE132" s="10"/>
      <c r="EF132" s="38"/>
      <c r="EG132" s="39"/>
      <c r="EH132" s="39"/>
      <c r="EI132" s="39"/>
      <c r="EJ132" s="39"/>
      <c r="EK132" s="39"/>
      <c r="EL132" s="39"/>
      <c r="EM132" s="39"/>
      <c r="EN132" s="39"/>
      <c r="EO132" s="39"/>
      <c r="EP132" s="39"/>
      <c r="EQ132" s="39"/>
      <c r="ER132" s="40"/>
      <c r="ES132" s="38"/>
      <c r="ET132" s="39"/>
      <c r="EU132" s="39"/>
      <c r="EV132" s="39"/>
      <c r="EW132" s="39"/>
      <c r="EX132" s="39"/>
      <c r="EY132" s="39"/>
      <c r="EZ132" s="39"/>
      <c r="FA132" s="39"/>
      <c r="FB132" s="39"/>
      <c r="FC132" s="39"/>
      <c r="FD132" s="39"/>
      <c r="FE132" s="40"/>
      <c r="FF132" s="38">
        <f>660097.08-250-5337.94-1612.06</f>
        <v>652897.08</v>
      </c>
      <c r="FG132" s="39"/>
      <c r="FH132" s="39"/>
      <c r="FI132" s="39"/>
      <c r="FJ132" s="39"/>
      <c r="FK132" s="39"/>
      <c r="FL132" s="39"/>
      <c r="FM132" s="39"/>
      <c r="FN132" s="39"/>
      <c r="FO132" s="39"/>
      <c r="FP132" s="39"/>
      <c r="FQ132" s="39"/>
      <c r="FR132" s="85"/>
    </row>
    <row r="133" spans="1:174" ht="11.25" customHeight="1">
      <c r="A133" s="218" t="s">
        <v>146</v>
      </c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6"/>
      <c r="BX133" s="112" t="s">
        <v>147</v>
      </c>
      <c r="BY133" s="113"/>
      <c r="BZ133" s="113"/>
      <c r="CA133" s="113"/>
      <c r="CB133" s="113"/>
      <c r="CC133" s="113"/>
      <c r="CD133" s="113"/>
      <c r="CE133" s="114"/>
      <c r="CF133" s="122" t="s">
        <v>148</v>
      </c>
      <c r="CG133" s="113"/>
      <c r="CH133" s="113"/>
      <c r="CI133" s="113"/>
      <c r="CJ133" s="113"/>
      <c r="CK133" s="113"/>
      <c r="CL133" s="113"/>
      <c r="CM133" s="113"/>
      <c r="CN133" s="113"/>
      <c r="CO133" s="113"/>
      <c r="CP133" s="113"/>
      <c r="CQ133" s="113"/>
      <c r="CR133" s="114"/>
      <c r="CS133" s="219"/>
      <c r="CT133" s="220"/>
      <c r="CU133" s="220"/>
      <c r="CV133" s="220"/>
      <c r="CW133" s="220"/>
      <c r="CX133" s="220"/>
      <c r="CY133" s="220"/>
      <c r="CZ133" s="220"/>
      <c r="DA133" s="220"/>
      <c r="DB133" s="220"/>
      <c r="DC133" s="220"/>
      <c r="DD133" s="220"/>
      <c r="DE133" s="221"/>
      <c r="DF133" s="38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40"/>
      <c r="DS133" s="38"/>
      <c r="DT133" s="39"/>
      <c r="DU133" s="39"/>
      <c r="DV133" s="39"/>
      <c r="DW133" s="39"/>
      <c r="DX133" s="39"/>
      <c r="DY133" s="39"/>
      <c r="DZ133" s="39"/>
      <c r="EA133" s="39"/>
      <c r="EB133" s="10"/>
      <c r="EC133" s="10"/>
      <c r="ED133" s="10"/>
      <c r="EE133" s="10"/>
      <c r="EF133" s="66">
        <f>SUM(EF134:ER146)+311614</f>
        <v>2295337.5900000003</v>
      </c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141"/>
      <c r="ES133" s="38"/>
      <c r="ET133" s="39"/>
      <c r="EU133" s="39"/>
      <c r="EV133" s="39"/>
      <c r="EW133" s="39"/>
      <c r="EX133" s="39"/>
      <c r="EY133" s="39"/>
      <c r="EZ133" s="39"/>
      <c r="FA133" s="39"/>
      <c r="FB133" s="39"/>
      <c r="FC133" s="39"/>
      <c r="FD133" s="39"/>
      <c r="FE133" s="40"/>
      <c r="FF133" s="38"/>
      <c r="FG133" s="39"/>
      <c r="FH133" s="39"/>
      <c r="FI133" s="39"/>
      <c r="FJ133" s="39"/>
      <c r="FK133" s="39"/>
      <c r="FL133" s="39"/>
      <c r="FM133" s="39"/>
      <c r="FN133" s="39"/>
      <c r="FO133" s="39"/>
      <c r="FP133" s="39"/>
      <c r="FQ133" s="39"/>
      <c r="FR133" s="85"/>
    </row>
    <row r="134" spans="1:174" ht="11.25" customHeight="1">
      <c r="A134" s="111" t="s">
        <v>301</v>
      </c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8"/>
      <c r="BX134" s="112" t="s">
        <v>147</v>
      </c>
      <c r="BY134" s="113"/>
      <c r="BZ134" s="113"/>
      <c r="CA134" s="113"/>
      <c r="CB134" s="113"/>
      <c r="CC134" s="113"/>
      <c r="CD134" s="113"/>
      <c r="CE134" s="114"/>
      <c r="CF134" s="122" t="s">
        <v>148</v>
      </c>
      <c r="CG134" s="113"/>
      <c r="CH134" s="113"/>
      <c r="CI134" s="113"/>
      <c r="CJ134" s="113"/>
      <c r="CK134" s="113"/>
      <c r="CL134" s="113"/>
      <c r="CM134" s="113"/>
      <c r="CN134" s="113"/>
      <c r="CO134" s="113"/>
      <c r="CP134" s="113"/>
      <c r="CQ134" s="113"/>
      <c r="CR134" s="114"/>
      <c r="CS134" s="219" t="s">
        <v>312</v>
      </c>
      <c r="CT134" s="220"/>
      <c r="CU134" s="220"/>
      <c r="CV134" s="220"/>
      <c r="CW134" s="220"/>
      <c r="CX134" s="220"/>
      <c r="CY134" s="220"/>
      <c r="CZ134" s="220"/>
      <c r="DA134" s="220"/>
      <c r="DB134" s="220"/>
      <c r="DC134" s="220"/>
      <c r="DD134" s="220"/>
      <c r="DE134" s="221"/>
      <c r="DF134" s="38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40"/>
      <c r="DS134" s="38"/>
      <c r="DT134" s="39"/>
      <c r="DU134" s="39"/>
      <c r="DV134" s="39"/>
      <c r="DW134" s="39"/>
      <c r="DX134" s="39"/>
      <c r="DY134" s="39"/>
      <c r="DZ134" s="39"/>
      <c r="EA134" s="39"/>
      <c r="EB134" s="10"/>
      <c r="EC134" s="10"/>
      <c r="ED134" s="10"/>
      <c r="EE134" s="10"/>
      <c r="EF134" s="38">
        <v>666500</v>
      </c>
      <c r="EG134" s="39"/>
      <c r="EH134" s="39"/>
      <c r="EI134" s="39"/>
      <c r="EJ134" s="39"/>
      <c r="EK134" s="39"/>
      <c r="EL134" s="39"/>
      <c r="EM134" s="39"/>
      <c r="EN134" s="39"/>
      <c r="EO134" s="39"/>
      <c r="EP134" s="39"/>
      <c r="EQ134" s="39"/>
      <c r="ER134" s="40"/>
      <c r="ES134" s="38"/>
      <c r="ET134" s="39"/>
      <c r="EU134" s="39"/>
      <c r="EV134" s="39"/>
      <c r="EW134" s="39"/>
      <c r="EX134" s="39"/>
      <c r="EY134" s="39"/>
      <c r="EZ134" s="39"/>
      <c r="FA134" s="39"/>
      <c r="FB134" s="39"/>
      <c r="FC134" s="39"/>
      <c r="FD134" s="39"/>
      <c r="FE134" s="40"/>
      <c r="FF134" s="38"/>
      <c r="FG134" s="39"/>
      <c r="FH134" s="39"/>
      <c r="FI134" s="39"/>
      <c r="FJ134" s="39"/>
      <c r="FK134" s="39"/>
      <c r="FL134" s="39"/>
      <c r="FM134" s="39"/>
      <c r="FN134" s="39"/>
      <c r="FO134" s="39"/>
      <c r="FP134" s="39"/>
      <c r="FQ134" s="39"/>
      <c r="FR134" s="85"/>
    </row>
    <row r="135" spans="1:174" ht="11.25" customHeight="1">
      <c r="A135" s="111" t="s">
        <v>301</v>
      </c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8"/>
      <c r="BX135" s="112" t="s">
        <v>147</v>
      </c>
      <c r="BY135" s="113"/>
      <c r="BZ135" s="113"/>
      <c r="CA135" s="113"/>
      <c r="CB135" s="113"/>
      <c r="CC135" s="113"/>
      <c r="CD135" s="113"/>
      <c r="CE135" s="114"/>
      <c r="CF135" s="122" t="s">
        <v>148</v>
      </c>
      <c r="CG135" s="113"/>
      <c r="CH135" s="113"/>
      <c r="CI135" s="113"/>
      <c r="CJ135" s="113"/>
      <c r="CK135" s="113"/>
      <c r="CL135" s="113"/>
      <c r="CM135" s="113"/>
      <c r="CN135" s="113"/>
      <c r="CO135" s="113"/>
      <c r="CP135" s="113"/>
      <c r="CQ135" s="113"/>
      <c r="CR135" s="114"/>
      <c r="CS135" s="219" t="s">
        <v>312</v>
      </c>
      <c r="CT135" s="220"/>
      <c r="CU135" s="220"/>
      <c r="CV135" s="220"/>
      <c r="CW135" s="220"/>
      <c r="CX135" s="220"/>
      <c r="CY135" s="220"/>
      <c r="CZ135" s="220"/>
      <c r="DA135" s="220"/>
      <c r="DB135" s="220"/>
      <c r="DC135" s="220"/>
      <c r="DD135" s="220"/>
      <c r="DE135" s="221"/>
      <c r="DF135" s="38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40"/>
      <c r="DS135" s="38"/>
      <c r="DT135" s="39"/>
      <c r="DU135" s="39"/>
      <c r="DV135" s="39"/>
      <c r="DW135" s="39"/>
      <c r="DX135" s="39"/>
      <c r="DY135" s="39"/>
      <c r="DZ135" s="39"/>
      <c r="EA135" s="39"/>
      <c r="EB135" s="10"/>
      <c r="EC135" s="10"/>
      <c r="ED135" s="10"/>
      <c r="EE135" s="10"/>
      <c r="EF135" s="38">
        <f>243163-17652-8748</f>
        <v>216763</v>
      </c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40"/>
      <c r="ES135" s="38"/>
      <c r="ET135" s="39"/>
      <c r="EU135" s="39"/>
      <c r="EV135" s="39"/>
      <c r="EW135" s="39"/>
      <c r="EX135" s="39"/>
      <c r="EY135" s="39"/>
      <c r="EZ135" s="39"/>
      <c r="FA135" s="39"/>
      <c r="FB135" s="39"/>
      <c r="FC135" s="39"/>
      <c r="FD135" s="39"/>
      <c r="FE135" s="40"/>
      <c r="FF135" s="38"/>
      <c r="FG135" s="39"/>
      <c r="FH135" s="39"/>
      <c r="FI135" s="39"/>
      <c r="FJ135" s="39"/>
      <c r="FK135" s="39"/>
      <c r="FL135" s="39"/>
      <c r="FM135" s="39"/>
      <c r="FN135" s="39"/>
      <c r="FO135" s="39"/>
      <c r="FP135" s="39"/>
      <c r="FQ135" s="39"/>
      <c r="FR135" s="85"/>
    </row>
    <row r="136" spans="1:174" ht="11.25" customHeight="1">
      <c r="A136" s="111" t="s">
        <v>301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8"/>
      <c r="BX136" s="112" t="s">
        <v>147</v>
      </c>
      <c r="BY136" s="113"/>
      <c r="BZ136" s="113"/>
      <c r="CA136" s="113"/>
      <c r="CB136" s="113"/>
      <c r="CC136" s="113"/>
      <c r="CD136" s="113"/>
      <c r="CE136" s="114"/>
      <c r="CF136" s="122" t="s">
        <v>148</v>
      </c>
      <c r="CG136" s="113"/>
      <c r="CH136" s="113"/>
      <c r="CI136" s="113"/>
      <c r="CJ136" s="113"/>
      <c r="CK136" s="113"/>
      <c r="CL136" s="113"/>
      <c r="CM136" s="113"/>
      <c r="CN136" s="113"/>
      <c r="CO136" s="113"/>
      <c r="CP136" s="113"/>
      <c r="CQ136" s="113"/>
      <c r="CR136" s="114"/>
      <c r="CS136" s="219" t="s">
        <v>312</v>
      </c>
      <c r="CT136" s="220"/>
      <c r="CU136" s="220"/>
      <c r="CV136" s="220"/>
      <c r="CW136" s="220"/>
      <c r="CX136" s="220"/>
      <c r="CY136" s="220"/>
      <c r="CZ136" s="220"/>
      <c r="DA136" s="220"/>
      <c r="DB136" s="220"/>
      <c r="DC136" s="220"/>
      <c r="DD136" s="220"/>
      <c r="DE136" s="221"/>
      <c r="DF136" s="38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40"/>
      <c r="DS136" s="38"/>
      <c r="DT136" s="39"/>
      <c r="DU136" s="39"/>
      <c r="DV136" s="39"/>
      <c r="DW136" s="39"/>
      <c r="DX136" s="39"/>
      <c r="DY136" s="39"/>
      <c r="DZ136" s="39"/>
      <c r="EA136" s="39"/>
      <c r="EB136" s="10"/>
      <c r="EC136" s="10"/>
      <c r="ED136" s="10"/>
      <c r="EE136" s="10"/>
      <c r="EF136" s="38">
        <v>120000</v>
      </c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40"/>
      <c r="ES136" s="38"/>
      <c r="ET136" s="39"/>
      <c r="EU136" s="39"/>
      <c r="EV136" s="39"/>
      <c r="EW136" s="39"/>
      <c r="EX136" s="39"/>
      <c r="EY136" s="39"/>
      <c r="EZ136" s="39"/>
      <c r="FA136" s="39"/>
      <c r="FB136" s="39"/>
      <c r="FC136" s="39"/>
      <c r="FD136" s="39"/>
      <c r="FE136" s="40"/>
      <c r="FF136" s="38"/>
      <c r="FG136" s="39"/>
      <c r="FH136" s="39"/>
      <c r="FI136" s="39"/>
      <c r="FJ136" s="39"/>
      <c r="FK136" s="39"/>
      <c r="FL136" s="39"/>
      <c r="FM136" s="39"/>
      <c r="FN136" s="39"/>
      <c r="FO136" s="39"/>
      <c r="FP136" s="39"/>
      <c r="FQ136" s="39"/>
      <c r="FR136" s="85"/>
    </row>
    <row r="137" spans="1:174" ht="11.25" customHeight="1">
      <c r="A137" s="111" t="s">
        <v>301</v>
      </c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8"/>
      <c r="BX137" s="112" t="s">
        <v>147</v>
      </c>
      <c r="BY137" s="113"/>
      <c r="BZ137" s="113"/>
      <c r="CA137" s="113"/>
      <c r="CB137" s="113"/>
      <c r="CC137" s="113"/>
      <c r="CD137" s="113"/>
      <c r="CE137" s="114"/>
      <c r="CF137" s="122" t="s">
        <v>148</v>
      </c>
      <c r="CG137" s="113"/>
      <c r="CH137" s="113"/>
      <c r="CI137" s="113"/>
      <c r="CJ137" s="113"/>
      <c r="CK137" s="113"/>
      <c r="CL137" s="113"/>
      <c r="CM137" s="113"/>
      <c r="CN137" s="113"/>
      <c r="CO137" s="113"/>
      <c r="CP137" s="113"/>
      <c r="CQ137" s="113"/>
      <c r="CR137" s="114"/>
      <c r="CS137" s="219" t="s">
        <v>312</v>
      </c>
      <c r="CT137" s="220"/>
      <c r="CU137" s="220"/>
      <c r="CV137" s="220"/>
      <c r="CW137" s="220"/>
      <c r="CX137" s="220"/>
      <c r="CY137" s="220"/>
      <c r="CZ137" s="220"/>
      <c r="DA137" s="220"/>
      <c r="DB137" s="220"/>
      <c r="DC137" s="220"/>
      <c r="DD137" s="220"/>
      <c r="DE137" s="221"/>
      <c r="DF137" s="38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40"/>
      <c r="DS137" s="38"/>
      <c r="DT137" s="39"/>
      <c r="DU137" s="39"/>
      <c r="DV137" s="39"/>
      <c r="DW137" s="39"/>
      <c r="DX137" s="39"/>
      <c r="DY137" s="39"/>
      <c r="DZ137" s="39"/>
      <c r="EA137" s="39"/>
      <c r="EB137" s="10"/>
      <c r="EC137" s="10"/>
      <c r="ED137" s="10"/>
      <c r="EE137" s="10"/>
      <c r="EF137" s="38">
        <f>9344-4344</f>
        <v>5000</v>
      </c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40"/>
      <c r="ES137" s="38"/>
      <c r="ET137" s="39"/>
      <c r="EU137" s="39"/>
      <c r="EV137" s="39"/>
      <c r="EW137" s="39"/>
      <c r="EX137" s="39"/>
      <c r="EY137" s="39"/>
      <c r="EZ137" s="39"/>
      <c r="FA137" s="39"/>
      <c r="FB137" s="39"/>
      <c r="FC137" s="39"/>
      <c r="FD137" s="39"/>
      <c r="FE137" s="40"/>
      <c r="FF137" s="38"/>
      <c r="FG137" s="39"/>
      <c r="FH137" s="39"/>
      <c r="FI137" s="39"/>
      <c r="FJ137" s="39"/>
      <c r="FK137" s="39"/>
      <c r="FL137" s="39"/>
      <c r="FM137" s="39"/>
      <c r="FN137" s="39"/>
      <c r="FO137" s="39"/>
      <c r="FP137" s="39"/>
      <c r="FQ137" s="39"/>
      <c r="FR137" s="85"/>
    </row>
    <row r="138" spans="1:174" ht="11.25" customHeight="1">
      <c r="A138" s="111" t="s">
        <v>297</v>
      </c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8"/>
      <c r="BX138" s="112" t="s">
        <v>147</v>
      </c>
      <c r="BY138" s="113"/>
      <c r="BZ138" s="113"/>
      <c r="CA138" s="113"/>
      <c r="CB138" s="113"/>
      <c r="CC138" s="113"/>
      <c r="CD138" s="113"/>
      <c r="CE138" s="114"/>
      <c r="CF138" s="122" t="s">
        <v>148</v>
      </c>
      <c r="CG138" s="113"/>
      <c r="CH138" s="113"/>
      <c r="CI138" s="113"/>
      <c r="CJ138" s="113"/>
      <c r="CK138" s="113"/>
      <c r="CL138" s="113"/>
      <c r="CM138" s="113"/>
      <c r="CN138" s="113"/>
      <c r="CO138" s="113"/>
      <c r="CP138" s="113"/>
      <c r="CQ138" s="113"/>
      <c r="CR138" s="114"/>
      <c r="CS138" s="219" t="s">
        <v>283</v>
      </c>
      <c r="CT138" s="220"/>
      <c r="CU138" s="220"/>
      <c r="CV138" s="220"/>
      <c r="CW138" s="220"/>
      <c r="CX138" s="220"/>
      <c r="CY138" s="220"/>
      <c r="CZ138" s="220"/>
      <c r="DA138" s="220"/>
      <c r="DB138" s="220"/>
      <c r="DC138" s="220"/>
      <c r="DD138" s="220"/>
      <c r="DE138" s="221"/>
      <c r="DF138" s="38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40"/>
      <c r="DS138" s="38"/>
      <c r="DT138" s="39"/>
      <c r="DU138" s="39"/>
      <c r="DV138" s="39"/>
      <c r="DW138" s="39"/>
      <c r="DX138" s="39"/>
      <c r="DY138" s="39"/>
      <c r="DZ138" s="39"/>
      <c r="EA138" s="39"/>
      <c r="EB138" s="10"/>
      <c r="EC138" s="10"/>
      <c r="ED138" s="10"/>
      <c r="EE138" s="10"/>
      <c r="EF138" s="38">
        <v>100000</v>
      </c>
      <c r="EG138" s="39"/>
      <c r="EH138" s="39"/>
      <c r="EI138" s="39"/>
      <c r="EJ138" s="39"/>
      <c r="EK138" s="39"/>
      <c r="EL138" s="39"/>
      <c r="EM138" s="39"/>
      <c r="EN138" s="39"/>
      <c r="EO138" s="39"/>
      <c r="EP138" s="39"/>
      <c r="EQ138" s="39"/>
      <c r="ER138" s="40"/>
      <c r="ES138" s="38"/>
      <c r="ET138" s="39"/>
      <c r="EU138" s="39"/>
      <c r="EV138" s="39"/>
      <c r="EW138" s="39"/>
      <c r="EX138" s="39"/>
      <c r="EY138" s="39"/>
      <c r="EZ138" s="39"/>
      <c r="FA138" s="39"/>
      <c r="FB138" s="39"/>
      <c r="FC138" s="39"/>
      <c r="FD138" s="39"/>
      <c r="FE138" s="40"/>
      <c r="FF138" s="38"/>
      <c r="FG138" s="39"/>
      <c r="FH138" s="39"/>
      <c r="FI138" s="39"/>
      <c r="FJ138" s="39"/>
      <c r="FK138" s="39"/>
      <c r="FL138" s="39"/>
      <c r="FM138" s="39"/>
      <c r="FN138" s="39"/>
      <c r="FO138" s="39"/>
      <c r="FP138" s="39"/>
      <c r="FQ138" s="39"/>
      <c r="FR138" s="85"/>
    </row>
    <row r="139" spans="1:174" ht="11.25" customHeight="1">
      <c r="A139" s="111" t="s">
        <v>297</v>
      </c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8"/>
      <c r="BX139" s="112" t="s">
        <v>147</v>
      </c>
      <c r="BY139" s="113"/>
      <c r="BZ139" s="113"/>
      <c r="CA139" s="113"/>
      <c r="CB139" s="113"/>
      <c r="CC139" s="113"/>
      <c r="CD139" s="113"/>
      <c r="CE139" s="114"/>
      <c r="CF139" s="122" t="s">
        <v>148</v>
      </c>
      <c r="CG139" s="113"/>
      <c r="CH139" s="113"/>
      <c r="CI139" s="113"/>
      <c r="CJ139" s="113"/>
      <c r="CK139" s="113"/>
      <c r="CL139" s="113"/>
      <c r="CM139" s="113"/>
      <c r="CN139" s="113"/>
      <c r="CO139" s="113"/>
      <c r="CP139" s="113"/>
      <c r="CQ139" s="113"/>
      <c r="CR139" s="114"/>
      <c r="CS139" s="219" t="s">
        <v>283</v>
      </c>
      <c r="CT139" s="220"/>
      <c r="CU139" s="220"/>
      <c r="CV139" s="220"/>
      <c r="CW139" s="220"/>
      <c r="CX139" s="220"/>
      <c r="CY139" s="220"/>
      <c r="CZ139" s="220"/>
      <c r="DA139" s="220"/>
      <c r="DB139" s="220"/>
      <c r="DC139" s="220"/>
      <c r="DD139" s="220"/>
      <c r="DE139" s="221"/>
      <c r="DF139" s="38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40"/>
      <c r="DS139" s="38"/>
      <c r="DT139" s="39"/>
      <c r="DU139" s="39"/>
      <c r="DV139" s="39"/>
      <c r="DW139" s="39"/>
      <c r="DX139" s="39"/>
      <c r="DY139" s="39"/>
      <c r="DZ139" s="39"/>
      <c r="EA139" s="39"/>
      <c r="EB139" s="10"/>
      <c r="EC139" s="10"/>
      <c r="ED139" s="10"/>
      <c r="EE139" s="10"/>
      <c r="EF139" s="38">
        <f>450000-1998.03</f>
        <v>448001.97</v>
      </c>
      <c r="EG139" s="39"/>
      <c r="EH139" s="39"/>
      <c r="EI139" s="39"/>
      <c r="EJ139" s="39"/>
      <c r="EK139" s="39"/>
      <c r="EL139" s="39"/>
      <c r="EM139" s="39"/>
      <c r="EN139" s="39"/>
      <c r="EO139" s="39"/>
      <c r="EP139" s="39"/>
      <c r="EQ139" s="39"/>
      <c r="ER139" s="40"/>
      <c r="ES139" s="38"/>
      <c r="ET139" s="39"/>
      <c r="EU139" s="39"/>
      <c r="EV139" s="39"/>
      <c r="EW139" s="39"/>
      <c r="EX139" s="39"/>
      <c r="EY139" s="39"/>
      <c r="EZ139" s="39"/>
      <c r="FA139" s="39"/>
      <c r="FB139" s="39"/>
      <c r="FC139" s="39"/>
      <c r="FD139" s="39"/>
      <c r="FE139" s="40"/>
      <c r="FF139" s="38"/>
      <c r="FG139" s="39"/>
      <c r="FH139" s="39"/>
      <c r="FI139" s="39"/>
      <c r="FJ139" s="39"/>
      <c r="FK139" s="39"/>
      <c r="FL139" s="39"/>
      <c r="FM139" s="39"/>
      <c r="FN139" s="39"/>
      <c r="FO139" s="39"/>
      <c r="FP139" s="39"/>
      <c r="FQ139" s="39"/>
      <c r="FR139" s="85"/>
    </row>
    <row r="140" spans="1:174" ht="11.25" customHeight="1">
      <c r="A140" s="111" t="s">
        <v>297</v>
      </c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8"/>
      <c r="BX140" s="112" t="s">
        <v>147</v>
      </c>
      <c r="BY140" s="113"/>
      <c r="BZ140" s="113"/>
      <c r="CA140" s="113"/>
      <c r="CB140" s="113"/>
      <c r="CC140" s="113"/>
      <c r="CD140" s="113"/>
      <c r="CE140" s="114"/>
      <c r="CF140" s="122" t="s">
        <v>148</v>
      </c>
      <c r="CG140" s="113"/>
      <c r="CH140" s="113"/>
      <c r="CI140" s="113"/>
      <c r="CJ140" s="113"/>
      <c r="CK140" s="113"/>
      <c r="CL140" s="113"/>
      <c r="CM140" s="113"/>
      <c r="CN140" s="113"/>
      <c r="CO140" s="113"/>
      <c r="CP140" s="113"/>
      <c r="CQ140" s="113"/>
      <c r="CR140" s="114"/>
      <c r="CS140" s="219" t="s">
        <v>283</v>
      </c>
      <c r="CT140" s="220"/>
      <c r="CU140" s="220"/>
      <c r="CV140" s="220"/>
      <c r="CW140" s="220"/>
      <c r="CX140" s="220"/>
      <c r="CY140" s="220"/>
      <c r="CZ140" s="220"/>
      <c r="DA140" s="220"/>
      <c r="DB140" s="220"/>
      <c r="DC140" s="220"/>
      <c r="DD140" s="220"/>
      <c r="DE140" s="221"/>
      <c r="DF140" s="38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40"/>
      <c r="DS140" s="38"/>
      <c r="DT140" s="39"/>
      <c r="DU140" s="39"/>
      <c r="DV140" s="39"/>
      <c r="DW140" s="39"/>
      <c r="DX140" s="39"/>
      <c r="DY140" s="39"/>
      <c r="DZ140" s="39"/>
      <c r="EA140" s="39"/>
      <c r="EB140" s="10"/>
      <c r="EC140" s="10"/>
      <c r="ED140" s="10"/>
      <c r="EE140" s="10"/>
      <c r="EF140" s="38">
        <f>25000-25000</f>
        <v>0</v>
      </c>
      <c r="EG140" s="39"/>
      <c r="EH140" s="39"/>
      <c r="EI140" s="39"/>
      <c r="EJ140" s="39"/>
      <c r="EK140" s="39"/>
      <c r="EL140" s="39"/>
      <c r="EM140" s="39"/>
      <c r="EN140" s="39"/>
      <c r="EO140" s="39"/>
      <c r="EP140" s="39"/>
      <c r="EQ140" s="39"/>
      <c r="ER140" s="40"/>
      <c r="ES140" s="38"/>
      <c r="ET140" s="39"/>
      <c r="EU140" s="39"/>
      <c r="EV140" s="39"/>
      <c r="EW140" s="39"/>
      <c r="EX140" s="39"/>
      <c r="EY140" s="39"/>
      <c r="EZ140" s="39"/>
      <c r="FA140" s="39"/>
      <c r="FB140" s="39"/>
      <c r="FC140" s="39"/>
      <c r="FD140" s="39"/>
      <c r="FE140" s="40"/>
      <c r="FF140" s="38"/>
      <c r="FG140" s="39"/>
      <c r="FH140" s="39"/>
      <c r="FI140" s="39"/>
      <c r="FJ140" s="39"/>
      <c r="FK140" s="39"/>
      <c r="FL140" s="39"/>
      <c r="FM140" s="39"/>
      <c r="FN140" s="39"/>
      <c r="FO140" s="39"/>
      <c r="FP140" s="39"/>
      <c r="FQ140" s="39"/>
      <c r="FR140" s="85"/>
    </row>
    <row r="141" spans="1:174" ht="11.25" customHeight="1">
      <c r="A141" s="111" t="s">
        <v>297</v>
      </c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8"/>
      <c r="BX141" s="112" t="s">
        <v>147</v>
      </c>
      <c r="BY141" s="113"/>
      <c r="BZ141" s="113"/>
      <c r="CA141" s="113"/>
      <c r="CB141" s="113"/>
      <c r="CC141" s="113"/>
      <c r="CD141" s="113"/>
      <c r="CE141" s="114"/>
      <c r="CF141" s="122" t="s">
        <v>148</v>
      </c>
      <c r="CG141" s="113"/>
      <c r="CH141" s="113"/>
      <c r="CI141" s="113"/>
      <c r="CJ141" s="113"/>
      <c r="CK141" s="113"/>
      <c r="CL141" s="113"/>
      <c r="CM141" s="113"/>
      <c r="CN141" s="113"/>
      <c r="CO141" s="113"/>
      <c r="CP141" s="113"/>
      <c r="CQ141" s="113"/>
      <c r="CR141" s="114"/>
      <c r="CS141" s="41" t="s">
        <v>283</v>
      </c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3"/>
      <c r="DF141" s="38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40"/>
      <c r="DS141" s="38"/>
      <c r="DT141" s="39"/>
      <c r="DU141" s="39"/>
      <c r="DV141" s="39"/>
      <c r="DW141" s="39"/>
      <c r="DX141" s="39"/>
      <c r="DY141" s="39"/>
      <c r="DZ141" s="39"/>
      <c r="EA141" s="39"/>
      <c r="EB141" s="10"/>
      <c r="EC141" s="10"/>
      <c r="ED141" s="10"/>
      <c r="EE141" s="10"/>
      <c r="EF141" s="38">
        <f>50000-10005.19</f>
        <v>39994.81</v>
      </c>
      <c r="EG141" s="39"/>
      <c r="EH141" s="39"/>
      <c r="EI141" s="39"/>
      <c r="EJ141" s="39"/>
      <c r="EK141" s="39"/>
      <c r="EL141" s="39"/>
      <c r="EM141" s="39"/>
      <c r="EN141" s="39"/>
      <c r="EO141" s="39"/>
      <c r="EP141" s="39"/>
      <c r="EQ141" s="39"/>
      <c r="ER141" s="40"/>
      <c r="ES141" s="38"/>
      <c r="ET141" s="39"/>
      <c r="EU141" s="39"/>
      <c r="EV141" s="39"/>
      <c r="EW141" s="39"/>
      <c r="EX141" s="39"/>
      <c r="EY141" s="39"/>
      <c r="EZ141" s="39"/>
      <c r="FA141" s="39"/>
      <c r="FB141" s="39"/>
      <c r="FC141" s="39"/>
      <c r="FD141" s="39"/>
      <c r="FE141" s="40"/>
      <c r="FF141" s="38"/>
      <c r="FG141" s="39"/>
      <c r="FH141" s="39"/>
      <c r="FI141" s="39"/>
      <c r="FJ141" s="39"/>
      <c r="FK141" s="39"/>
      <c r="FL141" s="39"/>
      <c r="FM141" s="39"/>
      <c r="FN141" s="39"/>
      <c r="FO141" s="39"/>
      <c r="FP141" s="39"/>
      <c r="FQ141" s="39"/>
      <c r="FR141" s="85"/>
    </row>
    <row r="142" spans="1:174" ht="11.25" customHeight="1">
      <c r="A142" s="111" t="s">
        <v>146</v>
      </c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8"/>
      <c r="BX142" s="112" t="s">
        <v>147</v>
      </c>
      <c r="BY142" s="113"/>
      <c r="BZ142" s="113"/>
      <c r="CA142" s="113"/>
      <c r="CB142" s="113"/>
      <c r="CC142" s="113"/>
      <c r="CD142" s="113"/>
      <c r="CE142" s="114"/>
      <c r="CF142" s="122" t="s">
        <v>148</v>
      </c>
      <c r="CG142" s="113"/>
      <c r="CH142" s="113"/>
      <c r="CI142" s="113"/>
      <c r="CJ142" s="113"/>
      <c r="CK142" s="113"/>
      <c r="CL142" s="113"/>
      <c r="CM142" s="113"/>
      <c r="CN142" s="113"/>
      <c r="CO142" s="113"/>
      <c r="CP142" s="113"/>
      <c r="CQ142" s="113"/>
      <c r="CR142" s="114"/>
      <c r="CS142" s="41" t="s">
        <v>308</v>
      </c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3"/>
      <c r="DF142" s="38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40"/>
      <c r="DS142" s="38"/>
      <c r="DT142" s="39"/>
      <c r="DU142" s="39"/>
      <c r="DV142" s="39"/>
      <c r="DW142" s="39"/>
      <c r="DX142" s="39"/>
      <c r="DY142" s="39"/>
      <c r="DZ142" s="39"/>
      <c r="EA142" s="39"/>
      <c r="EB142" s="10"/>
      <c r="EC142" s="10"/>
      <c r="ED142" s="10"/>
      <c r="EE142" s="10"/>
      <c r="EF142" s="38">
        <v>107250</v>
      </c>
      <c r="EG142" s="39"/>
      <c r="EH142" s="39"/>
      <c r="EI142" s="39"/>
      <c r="EJ142" s="39"/>
      <c r="EK142" s="39"/>
      <c r="EL142" s="39"/>
      <c r="EM142" s="39"/>
      <c r="EN142" s="39"/>
      <c r="EO142" s="39"/>
      <c r="EP142" s="39"/>
      <c r="EQ142" s="39"/>
      <c r="ER142" s="40"/>
      <c r="ES142" s="38"/>
      <c r="ET142" s="39"/>
      <c r="EU142" s="39"/>
      <c r="EV142" s="39"/>
      <c r="EW142" s="39"/>
      <c r="EX142" s="39"/>
      <c r="EY142" s="39"/>
      <c r="EZ142" s="39"/>
      <c r="FA142" s="39"/>
      <c r="FB142" s="39"/>
      <c r="FC142" s="39"/>
      <c r="FD142" s="39"/>
      <c r="FE142" s="40"/>
      <c r="FF142" s="38"/>
      <c r="FG142" s="39"/>
      <c r="FH142" s="39"/>
      <c r="FI142" s="39"/>
      <c r="FJ142" s="39"/>
      <c r="FK142" s="39"/>
      <c r="FL142" s="39"/>
      <c r="FM142" s="39"/>
      <c r="FN142" s="39"/>
      <c r="FO142" s="39"/>
      <c r="FP142" s="39"/>
      <c r="FQ142" s="39"/>
      <c r="FR142" s="85"/>
    </row>
    <row r="143" spans="1:174" ht="11.25" customHeight="1">
      <c r="A143" s="111" t="s">
        <v>301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8"/>
      <c r="BX143" s="44" t="s">
        <v>147</v>
      </c>
      <c r="BY143" s="42"/>
      <c r="BZ143" s="42"/>
      <c r="CA143" s="42"/>
      <c r="CB143" s="42"/>
      <c r="CC143" s="42"/>
      <c r="CD143" s="42"/>
      <c r="CE143" s="43"/>
      <c r="CF143" s="41" t="s">
        <v>148</v>
      </c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3"/>
      <c r="CS143" s="41" t="s">
        <v>312</v>
      </c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3"/>
      <c r="DF143" s="38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40"/>
      <c r="DS143" s="38"/>
      <c r="DT143" s="39"/>
      <c r="DU143" s="39"/>
      <c r="DV143" s="39"/>
      <c r="DW143" s="39"/>
      <c r="DX143" s="39"/>
      <c r="DY143" s="39"/>
      <c r="DZ143" s="39"/>
      <c r="EA143" s="39"/>
      <c r="EB143" s="10"/>
      <c r="EC143" s="10"/>
      <c r="ED143" s="10"/>
      <c r="EE143" s="10"/>
      <c r="EF143" s="38">
        <f>58511.86-2000</f>
        <v>56511.86</v>
      </c>
      <c r="EG143" s="39"/>
      <c r="EH143" s="39"/>
      <c r="EI143" s="39"/>
      <c r="EJ143" s="39"/>
      <c r="EK143" s="39"/>
      <c r="EL143" s="39"/>
      <c r="EM143" s="39"/>
      <c r="EN143" s="39"/>
      <c r="EO143" s="39"/>
      <c r="EP143" s="39"/>
      <c r="EQ143" s="39"/>
      <c r="ER143" s="40"/>
      <c r="ES143" s="38"/>
      <c r="ET143" s="39"/>
      <c r="EU143" s="39"/>
      <c r="EV143" s="39"/>
      <c r="EW143" s="39"/>
      <c r="EX143" s="39"/>
      <c r="EY143" s="39"/>
      <c r="EZ143" s="39"/>
      <c r="FA143" s="39"/>
      <c r="FB143" s="39"/>
      <c r="FC143" s="39"/>
      <c r="FD143" s="39"/>
      <c r="FE143" s="40"/>
      <c r="FF143" s="38"/>
      <c r="FG143" s="39"/>
      <c r="FH143" s="39"/>
      <c r="FI143" s="39"/>
      <c r="FJ143" s="39"/>
      <c r="FK143" s="39"/>
      <c r="FL143" s="39"/>
      <c r="FM143" s="39"/>
      <c r="FN143" s="39"/>
      <c r="FO143" s="39"/>
      <c r="FP143" s="39"/>
      <c r="FQ143" s="39"/>
      <c r="FR143" s="85"/>
    </row>
    <row r="144" spans="1:174" ht="11.25" customHeight="1">
      <c r="A144" s="111" t="s">
        <v>301</v>
      </c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8"/>
      <c r="BX144" s="44" t="s">
        <v>147</v>
      </c>
      <c r="BY144" s="42"/>
      <c r="BZ144" s="42"/>
      <c r="CA144" s="42"/>
      <c r="CB144" s="42"/>
      <c r="CC144" s="42"/>
      <c r="CD144" s="42"/>
      <c r="CE144" s="43"/>
      <c r="CF144" s="41" t="s">
        <v>148</v>
      </c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3"/>
      <c r="CS144" s="41" t="s">
        <v>312</v>
      </c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3"/>
      <c r="DF144" s="38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40"/>
      <c r="DS144" s="38"/>
      <c r="DT144" s="39"/>
      <c r="DU144" s="39"/>
      <c r="DV144" s="39"/>
      <c r="DW144" s="39"/>
      <c r="DX144" s="39"/>
      <c r="DY144" s="39"/>
      <c r="DZ144" s="39"/>
      <c r="EA144" s="39"/>
      <c r="EB144" s="10"/>
      <c r="EC144" s="10"/>
      <c r="ED144" s="10"/>
      <c r="EE144" s="10"/>
      <c r="EF144" s="38">
        <v>152827.08</v>
      </c>
      <c r="EG144" s="39"/>
      <c r="EH144" s="39"/>
      <c r="EI144" s="39"/>
      <c r="EJ144" s="39"/>
      <c r="EK144" s="39"/>
      <c r="EL144" s="39"/>
      <c r="EM144" s="39"/>
      <c r="EN144" s="39"/>
      <c r="EO144" s="39"/>
      <c r="EP144" s="39"/>
      <c r="EQ144" s="39"/>
      <c r="ER144" s="40"/>
      <c r="ES144" s="38"/>
      <c r="ET144" s="39"/>
      <c r="EU144" s="39"/>
      <c r="EV144" s="39"/>
      <c r="EW144" s="39"/>
      <c r="EX144" s="39"/>
      <c r="EY144" s="39"/>
      <c r="EZ144" s="39"/>
      <c r="FA144" s="39"/>
      <c r="FB144" s="39"/>
      <c r="FC144" s="39"/>
      <c r="FD144" s="39"/>
      <c r="FE144" s="40"/>
      <c r="FF144" s="38"/>
      <c r="FG144" s="39"/>
      <c r="FH144" s="39"/>
      <c r="FI144" s="39"/>
      <c r="FJ144" s="39"/>
      <c r="FK144" s="39"/>
      <c r="FL144" s="39"/>
      <c r="FM144" s="39"/>
      <c r="FN144" s="39"/>
      <c r="FO144" s="39"/>
      <c r="FP144" s="39"/>
      <c r="FQ144" s="39"/>
      <c r="FR144" s="85"/>
    </row>
    <row r="145" spans="1:174" ht="11.25" customHeight="1">
      <c r="A145" s="111" t="s">
        <v>301</v>
      </c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8"/>
      <c r="BX145" s="44" t="s">
        <v>147</v>
      </c>
      <c r="BY145" s="42"/>
      <c r="BZ145" s="42"/>
      <c r="CA145" s="42"/>
      <c r="CB145" s="42"/>
      <c r="CC145" s="42"/>
      <c r="CD145" s="42"/>
      <c r="CE145" s="43"/>
      <c r="CF145" s="41" t="s">
        <v>148</v>
      </c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3"/>
      <c r="CS145" s="41" t="s">
        <v>312</v>
      </c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3"/>
      <c r="DF145" s="38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40"/>
      <c r="DS145" s="38"/>
      <c r="DT145" s="39"/>
      <c r="DU145" s="39"/>
      <c r="DV145" s="39"/>
      <c r="DW145" s="39"/>
      <c r="DX145" s="39"/>
      <c r="DY145" s="39"/>
      <c r="DZ145" s="39"/>
      <c r="EA145" s="39"/>
      <c r="EB145" s="10"/>
      <c r="EC145" s="10"/>
      <c r="ED145" s="10"/>
      <c r="EE145" s="10"/>
      <c r="EF145" s="38">
        <v>60224.87</v>
      </c>
      <c r="EG145" s="39"/>
      <c r="EH145" s="39"/>
      <c r="EI145" s="39"/>
      <c r="EJ145" s="39"/>
      <c r="EK145" s="39"/>
      <c r="EL145" s="39"/>
      <c r="EM145" s="39"/>
      <c r="EN145" s="39"/>
      <c r="EO145" s="39"/>
      <c r="EP145" s="39"/>
      <c r="EQ145" s="39"/>
      <c r="ER145" s="40"/>
      <c r="ES145" s="38"/>
      <c r="ET145" s="39"/>
      <c r="EU145" s="39"/>
      <c r="EV145" s="39"/>
      <c r="EW145" s="39"/>
      <c r="EX145" s="39"/>
      <c r="EY145" s="39"/>
      <c r="EZ145" s="39"/>
      <c r="FA145" s="39"/>
      <c r="FB145" s="39"/>
      <c r="FC145" s="39"/>
      <c r="FD145" s="39"/>
      <c r="FE145" s="40"/>
      <c r="FF145" s="38"/>
      <c r="FG145" s="39"/>
      <c r="FH145" s="39"/>
      <c r="FI145" s="39"/>
      <c r="FJ145" s="39"/>
      <c r="FK145" s="39"/>
      <c r="FL145" s="39"/>
      <c r="FM145" s="39"/>
      <c r="FN145" s="39"/>
      <c r="FO145" s="39"/>
      <c r="FP145" s="39"/>
      <c r="FQ145" s="39"/>
      <c r="FR145" s="85"/>
    </row>
    <row r="146" spans="1:174" ht="11.25" customHeight="1">
      <c r="A146" s="111" t="s">
        <v>146</v>
      </c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8"/>
      <c r="BX146" s="112" t="s">
        <v>147</v>
      </c>
      <c r="BY146" s="113"/>
      <c r="BZ146" s="113"/>
      <c r="CA146" s="113"/>
      <c r="CB146" s="113"/>
      <c r="CC146" s="113"/>
      <c r="CD146" s="113"/>
      <c r="CE146" s="114"/>
      <c r="CF146" s="122" t="s">
        <v>148</v>
      </c>
      <c r="CG146" s="113"/>
      <c r="CH146" s="113"/>
      <c r="CI146" s="113"/>
      <c r="CJ146" s="113"/>
      <c r="CK146" s="113"/>
      <c r="CL146" s="113"/>
      <c r="CM146" s="113"/>
      <c r="CN146" s="113"/>
      <c r="CO146" s="113"/>
      <c r="CP146" s="113"/>
      <c r="CQ146" s="113"/>
      <c r="CR146" s="114"/>
      <c r="CS146" s="41" t="s">
        <v>308</v>
      </c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3"/>
      <c r="DF146" s="38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40"/>
      <c r="DS146" s="38"/>
      <c r="DT146" s="39"/>
      <c r="DU146" s="39"/>
      <c r="DV146" s="39"/>
      <c r="DW146" s="39"/>
      <c r="DX146" s="39"/>
      <c r="DY146" s="39"/>
      <c r="DZ146" s="39"/>
      <c r="EA146" s="39"/>
      <c r="EB146" s="10"/>
      <c r="EC146" s="10"/>
      <c r="ED146" s="10"/>
      <c r="EE146" s="10"/>
      <c r="EF146" s="38">
        <f>4000+6650</f>
        <v>10650</v>
      </c>
      <c r="EG146" s="39"/>
      <c r="EH146" s="39"/>
      <c r="EI146" s="39"/>
      <c r="EJ146" s="39"/>
      <c r="EK146" s="39"/>
      <c r="EL146" s="39"/>
      <c r="EM146" s="39"/>
      <c r="EN146" s="39"/>
      <c r="EO146" s="39"/>
      <c r="EP146" s="39"/>
      <c r="EQ146" s="39"/>
      <c r="ER146" s="40"/>
      <c r="ES146" s="38"/>
      <c r="ET146" s="39"/>
      <c r="EU146" s="39"/>
      <c r="EV146" s="39"/>
      <c r="EW146" s="39"/>
      <c r="EX146" s="39"/>
      <c r="EY146" s="39"/>
      <c r="EZ146" s="39"/>
      <c r="FA146" s="39"/>
      <c r="FB146" s="39"/>
      <c r="FC146" s="39"/>
      <c r="FD146" s="39"/>
      <c r="FE146" s="40"/>
      <c r="FF146" s="38"/>
      <c r="FG146" s="39"/>
      <c r="FH146" s="39"/>
      <c r="FI146" s="39"/>
      <c r="FJ146" s="39"/>
      <c r="FK146" s="39"/>
      <c r="FL146" s="39"/>
      <c r="FM146" s="39"/>
      <c r="FN146" s="39"/>
      <c r="FO146" s="39"/>
      <c r="FP146" s="39"/>
      <c r="FQ146" s="39"/>
      <c r="FR146" s="85"/>
    </row>
    <row r="147" spans="1:174" ht="11.25" customHeight="1">
      <c r="A147" s="49" t="s">
        <v>150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99"/>
      <c r="BX147" s="44" t="s">
        <v>151</v>
      </c>
      <c r="BY147" s="42"/>
      <c r="BZ147" s="42"/>
      <c r="CA147" s="42"/>
      <c r="CB147" s="42"/>
      <c r="CC147" s="42"/>
      <c r="CD147" s="42"/>
      <c r="CE147" s="43"/>
      <c r="CF147" s="41" t="s">
        <v>152</v>
      </c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3"/>
      <c r="CS147" s="41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3"/>
      <c r="DF147" s="38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40"/>
      <c r="DS147" s="38"/>
      <c r="DT147" s="39"/>
      <c r="DU147" s="39"/>
      <c r="DV147" s="39"/>
      <c r="DW147" s="39"/>
      <c r="DX147" s="39"/>
      <c r="DY147" s="39"/>
      <c r="DZ147" s="39"/>
      <c r="EA147" s="39"/>
      <c r="EB147" s="10"/>
      <c r="EC147" s="10"/>
      <c r="ED147" s="10"/>
      <c r="EE147" s="10"/>
      <c r="EF147" s="38"/>
      <c r="EG147" s="39"/>
      <c r="EH147" s="39"/>
      <c r="EI147" s="39"/>
      <c r="EJ147" s="39"/>
      <c r="EK147" s="39"/>
      <c r="EL147" s="39"/>
      <c r="EM147" s="39"/>
      <c r="EN147" s="39"/>
      <c r="EO147" s="39"/>
      <c r="EP147" s="39"/>
      <c r="EQ147" s="39"/>
      <c r="ER147" s="40"/>
      <c r="ES147" s="38"/>
      <c r="ET147" s="39"/>
      <c r="EU147" s="39"/>
      <c r="EV147" s="39"/>
      <c r="EW147" s="39"/>
      <c r="EX147" s="39"/>
      <c r="EY147" s="39"/>
      <c r="EZ147" s="39"/>
      <c r="FA147" s="39"/>
      <c r="FB147" s="39"/>
      <c r="FC147" s="39"/>
      <c r="FD147" s="39"/>
      <c r="FE147" s="40"/>
      <c r="FF147" s="38"/>
      <c r="FG147" s="39"/>
      <c r="FH147" s="39"/>
      <c r="FI147" s="39"/>
      <c r="FJ147" s="39"/>
      <c r="FK147" s="39"/>
      <c r="FL147" s="39"/>
      <c r="FM147" s="39"/>
      <c r="FN147" s="39"/>
      <c r="FO147" s="39"/>
      <c r="FP147" s="39"/>
      <c r="FQ147" s="39"/>
      <c r="FR147" s="85"/>
    </row>
    <row r="148" spans="1:174" ht="33.75" customHeight="1">
      <c r="A148" s="97" t="s">
        <v>153</v>
      </c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  <c r="BB148" s="98"/>
      <c r="BC148" s="98"/>
      <c r="BD148" s="98"/>
      <c r="BE148" s="98"/>
      <c r="BF148" s="98"/>
      <c r="BG148" s="98"/>
      <c r="BH148" s="98"/>
      <c r="BI148" s="98"/>
      <c r="BJ148" s="98"/>
      <c r="BK148" s="98"/>
      <c r="BL148" s="98"/>
      <c r="BM148" s="98"/>
      <c r="BN148" s="98"/>
      <c r="BO148" s="98"/>
      <c r="BP148" s="98"/>
      <c r="BQ148" s="98"/>
      <c r="BR148" s="98"/>
      <c r="BS148" s="98"/>
      <c r="BT148" s="98"/>
      <c r="BU148" s="98"/>
      <c r="BV148" s="98"/>
      <c r="BW148" s="98"/>
      <c r="BX148" s="44" t="s">
        <v>154</v>
      </c>
      <c r="BY148" s="42"/>
      <c r="BZ148" s="42"/>
      <c r="CA148" s="42"/>
      <c r="CB148" s="42"/>
      <c r="CC148" s="42"/>
      <c r="CD148" s="42"/>
      <c r="CE148" s="43"/>
      <c r="CF148" s="41" t="s">
        <v>155</v>
      </c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3"/>
      <c r="CS148" s="41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3"/>
      <c r="DF148" s="38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40"/>
      <c r="DS148" s="38"/>
      <c r="DT148" s="39"/>
      <c r="DU148" s="39"/>
      <c r="DV148" s="39"/>
      <c r="DW148" s="39"/>
      <c r="DX148" s="39"/>
      <c r="DY148" s="39"/>
      <c r="DZ148" s="39"/>
      <c r="EA148" s="39"/>
      <c r="EB148" s="10"/>
      <c r="EC148" s="10"/>
      <c r="ED148" s="10"/>
      <c r="EE148" s="10"/>
      <c r="EF148" s="38"/>
      <c r="EG148" s="39"/>
      <c r="EH148" s="39"/>
      <c r="EI148" s="39"/>
      <c r="EJ148" s="39"/>
      <c r="EK148" s="39"/>
      <c r="EL148" s="39"/>
      <c r="EM148" s="39"/>
      <c r="EN148" s="39"/>
      <c r="EO148" s="39"/>
      <c r="EP148" s="39"/>
      <c r="EQ148" s="39"/>
      <c r="ER148" s="40"/>
      <c r="ES148" s="38"/>
      <c r="ET148" s="39"/>
      <c r="EU148" s="39"/>
      <c r="EV148" s="39"/>
      <c r="EW148" s="39"/>
      <c r="EX148" s="39"/>
      <c r="EY148" s="39"/>
      <c r="EZ148" s="39"/>
      <c r="FA148" s="39"/>
      <c r="FB148" s="39"/>
      <c r="FC148" s="39"/>
      <c r="FD148" s="39"/>
      <c r="FE148" s="40"/>
      <c r="FF148" s="38"/>
      <c r="FG148" s="39"/>
      <c r="FH148" s="39"/>
      <c r="FI148" s="39"/>
      <c r="FJ148" s="39"/>
      <c r="FK148" s="39"/>
      <c r="FL148" s="39"/>
      <c r="FM148" s="39"/>
      <c r="FN148" s="39"/>
      <c r="FO148" s="39"/>
      <c r="FP148" s="39"/>
      <c r="FQ148" s="39"/>
      <c r="FR148" s="85"/>
    </row>
    <row r="149" spans="1:174" ht="22.5" customHeight="1">
      <c r="A149" s="97" t="s">
        <v>156</v>
      </c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98"/>
      <c r="BA149" s="98"/>
      <c r="BB149" s="98"/>
      <c r="BC149" s="98"/>
      <c r="BD149" s="98"/>
      <c r="BE149" s="98"/>
      <c r="BF149" s="98"/>
      <c r="BG149" s="98"/>
      <c r="BH149" s="98"/>
      <c r="BI149" s="98"/>
      <c r="BJ149" s="98"/>
      <c r="BK149" s="98"/>
      <c r="BL149" s="98"/>
      <c r="BM149" s="98"/>
      <c r="BN149" s="98"/>
      <c r="BO149" s="98"/>
      <c r="BP149" s="98"/>
      <c r="BQ149" s="98"/>
      <c r="BR149" s="98"/>
      <c r="BS149" s="98"/>
      <c r="BT149" s="98"/>
      <c r="BU149" s="98"/>
      <c r="BV149" s="98"/>
      <c r="BW149" s="98"/>
      <c r="BX149" s="44" t="s">
        <v>157</v>
      </c>
      <c r="BY149" s="42"/>
      <c r="BZ149" s="42"/>
      <c r="CA149" s="42"/>
      <c r="CB149" s="42"/>
      <c r="CC149" s="42"/>
      <c r="CD149" s="42"/>
      <c r="CE149" s="43"/>
      <c r="CF149" s="41" t="s">
        <v>158</v>
      </c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3"/>
      <c r="CS149" s="41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3"/>
      <c r="DF149" s="38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40"/>
      <c r="DS149" s="38"/>
      <c r="DT149" s="39"/>
      <c r="DU149" s="39"/>
      <c r="DV149" s="39"/>
      <c r="DW149" s="39"/>
      <c r="DX149" s="39"/>
      <c r="DY149" s="39"/>
      <c r="DZ149" s="39"/>
      <c r="EA149" s="39"/>
      <c r="EB149" s="10"/>
      <c r="EC149" s="10"/>
      <c r="ED149" s="10"/>
      <c r="EE149" s="10"/>
      <c r="EF149" s="38"/>
      <c r="EG149" s="39"/>
      <c r="EH149" s="39"/>
      <c r="EI149" s="39"/>
      <c r="EJ149" s="39"/>
      <c r="EK149" s="39"/>
      <c r="EL149" s="39"/>
      <c r="EM149" s="39"/>
      <c r="EN149" s="39"/>
      <c r="EO149" s="39"/>
      <c r="EP149" s="39"/>
      <c r="EQ149" s="39"/>
      <c r="ER149" s="40"/>
      <c r="ES149" s="38"/>
      <c r="ET149" s="39"/>
      <c r="EU149" s="39"/>
      <c r="EV149" s="39"/>
      <c r="EW149" s="39"/>
      <c r="EX149" s="39"/>
      <c r="EY149" s="39"/>
      <c r="EZ149" s="39"/>
      <c r="FA149" s="39"/>
      <c r="FB149" s="39"/>
      <c r="FC149" s="39"/>
      <c r="FD149" s="39"/>
      <c r="FE149" s="40"/>
      <c r="FF149" s="38"/>
      <c r="FG149" s="39"/>
      <c r="FH149" s="39"/>
      <c r="FI149" s="39"/>
      <c r="FJ149" s="39"/>
      <c r="FK149" s="39"/>
      <c r="FL149" s="39"/>
      <c r="FM149" s="39"/>
      <c r="FN149" s="39"/>
      <c r="FO149" s="39"/>
      <c r="FP149" s="39"/>
      <c r="FQ149" s="39"/>
      <c r="FR149" s="85"/>
    </row>
    <row r="150" spans="1:174" ht="12.75" customHeight="1">
      <c r="A150" s="92" t="s">
        <v>237</v>
      </c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  <c r="BE150" s="92"/>
      <c r="BF150" s="92"/>
      <c r="BG150" s="92"/>
      <c r="BH150" s="92"/>
      <c r="BI150" s="92"/>
      <c r="BJ150" s="92"/>
      <c r="BK150" s="92"/>
      <c r="BL150" s="92"/>
      <c r="BM150" s="92"/>
      <c r="BN150" s="92"/>
      <c r="BO150" s="92"/>
      <c r="BP150" s="92"/>
      <c r="BQ150" s="92"/>
      <c r="BR150" s="92"/>
      <c r="BS150" s="92"/>
      <c r="BT150" s="92"/>
      <c r="BU150" s="92"/>
      <c r="BV150" s="92"/>
      <c r="BW150" s="92"/>
      <c r="BX150" s="93" t="s">
        <v>159</v>
      </c>
      <c r="BY150" s="94"/>
      <c r="BZ150" s="94"/>
      <c r="CA150" s="94"/>
      <c r="CB150" s="94"/>
      <c r="CC150" s="94"/>
      <c r="CD150" s="94"/>
      <c r="CE150" s="95"/>
      <c r="CF150" s="96" t="s">
        <v>160</v>
      </c>
      <c r="CG150" s="94"/>
      <c r="CH150" s="94"/>
      <c r="CI150" s="94"/>
      <c r="CJ150" s="94"/>
      <c r="CK150" s="94"/>
      <c r="CL150" s="94"/>
      <c r="CM150" s="94"/>
      <c r="CN150" s="94"/>
      <c r="CO150" s="94"/>
      <c r="CP150" s="94"/>
      <c r="CQ150" s="94"/>
      <c r="CR150" s="95"/>
      <c r="CS150" s="41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3"/>
      <c r="DF150" s="38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40"/>
      <c r="DS150" s="38"/>
      <c r="DT150" s="39"/>
      <c r="DU150" s="39"/>
      <c r="DV150" s="39"/>
      <c r="DW150" s="39"/>
      <c r="DX150" s="39"/>
      <c r="DY150" s="39"/>
      <c r="DZ150" s="39"/>
      <c r="EA150" s="39"/>
      <c r="EB150" s="10"/>
      <c r="EC150" s="10"/>
      <c r="ED150" s="10"/>
      <c r="EE150" s="10"/>
      <c r="EF150" s="38"/>
      <c r="EG150" s="39"/>
      <c r="EH150" s="39"/>
      <c r="EI150" s="39"/>
      <c r="EJ150" s="39"/>
      <c r="EK150" s="39"/>
      <c r="EL150" s="39"/>
      <c r="EM150" s="39"/>
      <c r="EN150" s="39"/>
      <c r="EO150" s="39"/>
      <c r="EP150" s="39"/>
      <c r="EQ150" s="39"/>
      <c r="ER150" s="40"/>
      <c r="ES150" s="38"/>
      <c r="ET150" s="39"/>
      <c r="EU150" s="39"/>
      <c r="EV150" s="39"/>
      <c r="EW150" s="39"/>
      <c r="EX150" s="39"/>
      <c r="EY150" s="39"/>
      <c r="EZ150" s="39"/>
      <c r="FA150" s="39"/>
      <c r="FB150" s="39"/>
      <c r="FC150" s="39"/>
      <c r="FD150" s="39"/>
      <c r="FE150" s="40"/>
      <c r="FF150" s="38" t="s">
        <v>35</v>
      </c>
      <c r="FG150" s="39"/>
      <c r="FH150" s="39"/>
      <c r="FI150" s="39"/>
      <c r="FJ150" s="39"/>
      <c r="FK150" s="39"/>
      <c r="FL150" s="39"/>
      <c r="FM150" s="39"/>
      <c r="FN150" s="39"/>
      <c r="FO150" s="39"/>
      <c r="FP150" s="39"/>
      <c r="FQ150" s="39"/>
      <c r="FR150" s="85"/>
    </row>
    <row r="151" spans="1:174" ht="22.5" customHeight="1">
      <c r="A151" s="86" t="s">
        <v>238</v>
      </c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  <c r="BL151" s="87"/>
      <c r="BM151" s="87"/>
      <c r="BN151" s="87"/>
      <c r="BO151" s="87"/>
      <c r="BP151" s="87"/>
      <c r="BQ151" s="87"/>
      <c r="BR151" s="87"/>
      <c r="BS151" s="87"/>
      <c r="BT151" s="87"/>
      <c r="BU151" s="87"/>
      <c r="BV151" s="87"/>
      <c r="BW151" s="87"/>
      <c r="BX151" s="44" t="s">
        <v>161</v>
      </c>
      <c r="BY151" s="42"/>
      <c r="BZ151" s="42"/>
      <c r="CA151" s="42"/>
      <c r="CB151" s="42"/>
      <c r="CC151" s="42"/>
      <c r="CD151" s="42"/>
      <c r="CE151" s="43"/>
      <c r="CF151" s="41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3"/>
      <c r="CS151" s="41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3"/>
      <c r="DF151" s="38"/>
      <c r="DG151" s="39"/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40"/>
      <c r="DS151" s="38"/>
      <c r="DT151" s="39"/>
      <c r="DU151" s="39"/>
      <c r="DV151" s="39"/>
      <c r="DW151" s="39"/>
      <c r="DX151" s="39"/>
      <c r="DY151" s="39"/>
      <c r="DZ151" s="39"/>
      <c r="EA151" s="39"/>
      <c r="EB151" s="10"/>
      <c r="EC151" s="10"/>
      <c r="ED151" s="10"/>
      <c r="EE151" s="10"/>
      <c r="EF151" s="38"/>
      <c r="EG151" s="39"/>
      <c r="EH151" s="39"/>
      <c r="EI151" s="39"/>
      <c r="EJ151" s="39"/>
      <c r="EK151" s="39"/>
      <c r="EL151" s="39"/>
      <c r="EM151" s="39"/>
      <c r="EN151" s="39"/>
      <c r="EO151" s="39"/>
      <c r="EP151" s="39"/>
      <c r="EQ151" s="39"/>
      <c r="ER151" s="40"/>
      <c r="ES151" s="38"/>
      <c r="ET151" s="39"/>
      <c r="EU151" s="39"/>
      <c r="EV151" s="39"/>
      <c r="EW151" s="39"/>
      <c r="EX151" s="39"/>
      <c r="EY151" s="39"/>
      <c r="EZ151" s="39"/>
      <c r="FA151" s="39"/>
      <c r="FB151" s="39"/>
      <c r="FC151" s="39"/>
      <c r="FD151" s="39"/>
      <c r="FE151" s="40"/>
      <c r="FF151" s="38" t="s">
        <v>35</v>
      </c>
      <c r="FG151" s="39"/>
      <c r="FH151" s="39"/>
      <c r="FI151" s="39"/>
      <c r="FJ151" s="39"/>
      <c r="FK151" s="39"/>
      <c r="FL151" s="39"/>
      <c r="FM151" s="39"/>
      <c r="FN151" s="39"/>
      <c r="FO151" s="39"/>
      <c r="FP151" s="39"/>
      <c r="FQ151" s="39"/>
      <c r="FR151" s="85"/>
    </row>
    <row r="152" spans="1:174" ht="12.75" customHeight="1">
      <c r="A152" s="86" t="s">
        <v>239</v>
      </c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  <c r="BL152" s="87"/>
      <c r="BM152" s="87"/>
      <c r="BN152" s="87"/>
      <c r="BO152" s="87"/>
      <c r="BP152" s="87"/>
      <c r="BQ152" s="87"/>
      <c r="BR152" s="87"/>
      <c r="BS152" s="87"/>
      <c r="BT152" s="87"/>
      <c r="BU152" s="87"/>
      <c r="BV152" s="87"/>
      <c r="BW152" s="87"/>
      <c r="BX152" s="44" t="s">
        <v>162</v>
      </c>
      <c r="BY152" s="42"/>
      <c r="BZ152" s="42"/>
      <c r="CA152" s="42"/>
      <c r="CB152" s="42"/>
      <c r="CC152" s="42"/>
      <c r="CD152" s="42"/>
      <c r="CE152" s="43"/>
      <c r="CF152" s="41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3"/>
      <c r="CS152" s="41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3"/>
      <c r="DF152" s="38"/>
      <c r="DG152" s="39"/>
      <c r="DH152" s="39"/>
      <c r="DI152" s="39"/>
      <c r="DJ152" s="39"/>
      <c r="DK152" s="39"/>
      <c r="DL152" s="39"/>
      <c r="DM152" s="39"/>
      <c r="DN152" s="39"/>
      <c r="DO152" s="39"/>
      <c r="DP152" s="39"/>
      <c r="DQ152" s="39"/>
      <c r="DR152" s="40"/>
      <c r="DS152" s="38"/>
      <c r="DT152" s="39"/>
      <c r="DU152" s="39"/>
      <c r="DV152" s="39"/>
      <c r="DW152" s="39"/>
      <c r="DX152" s="39"/>
      <c r="DY152" s="39"/>
      <c r="DZ152" s="39"/>
      <c r="EA152" s="39"/>
      <c r="EB152" s="10"/>
      <c r="EC152" s="10"/>
      <c r="ED152" s="10"/>
      <c r="EE152" s="10"/>
      <c r="EF152" s="38"/>
      <c r="EG152" s="39"/>
      <c r="EH152" s="39"/>
      <c r="EI152" s="39"/>
      <c r="EJ152" s="39"/>
      <c r="EK152" s="39"/>
      <c r="EL152" s="39"/>
      <c r="EM152" s="39"/>
      <c r="EN152" s="39"/>
      <c r="EO152" s="39"/>
      <c r="EP152" s="39"/>
      <c r="EQ152" s="39"/>
      <c r="ER152" s="40"/>
      <c r="ES152" s="38"/>
      <c r="ET152" s="39"/>
      <c r="EU152" s="39"/>
      <c r="EV152" s="39"/>
      <c r="EW152" s="39"/>
      <c r="EX152" s="39"/>
      <c r="EY152" s="39"/>
      <c r="EZ152" s="39"/>
      <c r="FA152" s="39"/>
      <c r="FB152" s="39"/>
      <c r="FC152" s="39"/>
      <c r="FD152" s="39"/>
      <c r="FE152" s="40"/>
      <c r="FF152" s="38" t="s">
        <v>35</v>
      </c>
      <c r="FG152" s="39"/>
      <c r="FH152" s="39"/>
      <c r="FI152" s="39"/>
      <c r="FJ152" s="39"/>
      <c r="FK152" s="39"/>
      <c r="FL152" s="39"/>
      <c r="FM152" s="39"/>
      <c r="FN152" s="39"/>
      <c r="FO152" s="39"/>
      <c r="FP152" s="39"/>
      <c r="FQ152" s="39"/>
      <c r="FR152" s="85"/>
    </row>
    <row r="153" spans="1:174" ht="12.75" customHeight="1">
      <c r="A153" s="86" t="s">
        <v>240</v>
      </c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  <c r="BL153" s="87"/>
      <c r="BM153" s="87"/>
      <c r="BN153" s="87"/>
      <c r="BO153" s="87"/>
      <c r="BP153" s="87"/>
      <c r="BQ153" s="87"/>
      <c r="BR153" s="87"/>
      <c r="BS153" s="87"/>
      <c r="BT153" s="87"/>
      <c r="BU153" s="87"/>
      <c r="BV153" s="87"/>
      <c r="BW153" s="87"/>
      <c r="BX153" s="44" t="s">
        <v>163</v>
      </c>
      <c r="BY153" s="42"/>
      <c r="BZ153" s="42"/>
      <c r="CA153" s="42"/>
      <c r="CB153" s="42"/>
      <c r="CC153" s="42"/>
      <c r="CD153" s="42"/>
      <c r="CE153" s="43"/>
      <c r="CF153" s="41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3"/>
      <c r="CS153" s="41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3"/>
      <c r="DF153" s="38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40"/>
      <c r="DS153" s="38"/>
      <c r="DT153" s="39"/>
      <c r="DU153" s="39"/>
      <c r="DV153" s="39"/>
      <c r="DW153" s="39"/>
      <c r="DX153" s="39"/>
      <c r="DY153" s="39"/>
      <c r="DZ153" s="39"/>
      <c r="EA153" s="39"/>
      <c r="EB153" s="10"/>
      <c r="EC153" s="10"/>
      <c r="ED153" s="10"/>
      <c r="EE153" s="10"/>
      <c r="EF153" s="38"/>
      <c r="EG153" s="39"/>
      <c r="EH153" s="39"/>
      <c r="EI153" s="39"/>
      <c r="EJ153" s="39"/>
      <c r="EK153" s="39"/>
      <c r="EL153" s="39"/>
      <c r="EM153" s="39"/>
      <c r="EN153" s="39"/>
      <c r="EO153" s="39"/>
      <c r="EP153" s="39"/>
      <c r="EQ153" s="39"/>
      <c r="ER153" s="40"/>
      <c r="ES153" s="38"/>
      <c r="ET153" s="39"/>
      <c r="EU153" s="39"/>
      <c r="EV153" s="39"/>
      <c r="EW153" s="39"/>
      <c r="EX153" s="39"/>
      <c r="EY153" s="39"/>
      <c r="EZ153" s="39"/>
      <c r="FA153" s="39"/>
      <c r="FB153" s="39"/>
      <c r="FC153" s="39"/>
      <c r="FD153" s="39"/>
      <c r="FE153" s="40"/>
      <c r="FF153" s="38" t="s">
        <v>35</v>
      </c>
      <c r="FG153" s="39"/>
      <c r="FH153" s="39"/>
      <c r="FI153" s="39"/>
      <c r="FJ153" s="39"/>
      <c r="FK153" s="39"/>
      <c r="FL153" s="39"/>
      <c r="FM153" s="39"/>
      <c r="FN153" s="39"/>
      <c r="FO153" s="39"/>
      <c r="FP153" s="39"/>
      <c r="FQ153" s="39"/>
      <c r="FR153" s="85"/>
    </row>
    <row r="154" spans="1:174" ht="12.75" customHeight="1">
      <c r="A154" s="92" t="s">
        <v>241</v>
      </c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2"/>
      <c r="BC154" s="92"/>
      <c r="BD154" s="92"/>
      <c r="BE154" s="92"/>
      <c r="BF154" s="92"/>
      <c r="BG154" s="92"/>
      <c r="BH154" s="92"/>
      <c r="BI154" s="92"/>
      <c r="BJ154" s="92"/>
      <c r="BK154" s="92"/>
      <c r="BL154" s="92"/>
      <c r="BM154" s="92"/>
      <c r="BN154" s="92"/>
      <c r="BO154" s="92"/>
      <c r="BP154" s="92"/>
      <c r="BQ154" s="92"/>
      <c r="BR154" s="92"/>
      <c r="BS154" s="92"/>
      <c r="BT154" s="92"/>
      <c r="BU154" s="92"/>
      <c r="BV154" s="92"/>
      <c r="BW154" s="92"/>
      <c r="BX154" s="93" t="s">
        <v>164</v>
      </c>
      <c r="BY154" s="94"/>
      <c r="BZ154" s="94"/>
      <c r="CA154" s="94"/>
      <c r="CB154" s="94"/>
      <c r="CC154" s="94"/>
      <c r="CD154" s="94"/>
      <c r="CE154" s="95"/>
      <c r="CF154" s="96" t="s">
        <v>35</v>
      </c>
      <c r="CG154" s="94"/>
      <c r="CH154" s="94"/>
      <c r="CI154" s="94"/>
      <c r="CJ154" s="94"/>
      <c r="CK154" s="94"/>
      <c r="CL154" s="94"/>
      <c r="CM154" s="94"/>
      <c r="CN154" s="94"/>
      <c r="CO154" s="94"/>
      <c r="CP154" s="94"/>
      <c r="CQ154" s="94"/>
      <c r="CR154" s="95"/>
      <c r="CS154" s="41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3"/>
      <c r="DF154" s="38"/>
      <c r="DG154" s="39"/>
      <c r="DH154" s="39"/>
      <c r="DI154" s="39"/>
      <c r="DJ154" s="39"/>
      <c r="DK154" s="39"/>
      <c r="DL154" s="39"/>
      <c r="DM154" s="39"/>
      <c r="DN154" s="39"/>
      <c r="DO154" s="39"/>
      <c r="DP154" s="39"/>
      <c r="DQ154" s="39"/>
      <c r="DR154" s="40"/>
      <c r="DS154" s="38"/>
      <c r="DT154" s="39"/>
      <c r="DU154" s="39"/>
      <c r="DV154" s="39"/>
      <c r="DW154" s="39"/>
      <c r="DX154" s="39"/>
      <c r="DY154" s="39"/>
      <c r="DZ154" s="39"/>
      <c r="EA154" s="39"/>
      <c r="EB154" s="10"/>
      <c r="EC154" s="10"/>
      <c r="ED154" s="10"/>
      <c r="EE154" s="10"/>
      <c r="EF154" s="38"/>
      <c r="EG154" s="39"/>
      <c r="EH154" s="39"/>
      <c r="EI154" s="39"/>
      <c r="EJ154" s="39"/>
      <c r="EK154" s="39"/>
      <c r="EL154" s="39"/>
      <c r="EM154" s="39"/>
      <c r="EN154" s="39"/>
      <c r="EO154" s="39"/>
      <c r="EP154" s="39"/>
      <c r="EQ154" s="39"/>
      <c r="ER154" s="40"/>
      <c r="ES154" s="38"/>
      <c r="ET154" s="39"/>
      <c r="EU154" s="39"/>
      <c r="EV154" s="39"/>
      <c r="EW154" s="39"/>
      <c r="EX154" s="39"/>
      <c r="EY154" s="39"/>
      <c r="EZ154" s="39"/>
      <c r="FA154" s="39"/>
      <c r="FB154" s="39"/>
      <c r="FC154" s="39"/>
      <c r="FD154" s="39"/>
      <c r="FE154" s="40"/>
      <c r="FF154" s="38" t="s">
        <v>35</v>
      </c>
      <c r="FG154" s="39"/>
      <c r="FH154" s="39"/>
      <c r="FI154" s="39"/>
      <c r="FJ154" s="39"/>
      <c r="FK154" s="39"/>
      <c r="FL154" s="39"/>
      <c r="FM154" s="39"/>
      <c r="FN154" s="39"/>
      <c r="FO154" s="39"/>
      <c r="FP154" s="39"/>
      <c r="FQ154" s="39"/>
      <c r="FR154" s="85"/>
    </row>
    <row r="155" spans="1:174" ht="22.5" customHeight="1">
      <c r="A155" s="86" t="s">
        <v>165</v>
      </c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  <c r="BK155" s="87"/>
      <c r="BL155" s="87"/>
      <c r="BM155" s="87"/>
      <c r="BN155" s="87"/>
      <c r="BO155" s="87"/>
      <c r="BP155" s="87"/>
      <c r="BQ155" s="87"/>
      <c r="BR155" s="87"/>
      <c r="BS155" s="87"/>
      <c r="BT155" s="87"/>
      <c r="BU155" s="87"/>
      <c r="BV155" s="87"/>
      <c r="BW155" s="87"/>
      <c r="BX155" s="44" t="s">
        <v>166</v>
      </c>
      <c r="BY155" s="42"/>
      <c r="BZ155" s="42"/>
      <c r="CA155" s="42"/>
      <c r="CB155" s="42"/>
      <c r="CC155" s="42"/>
      <c r="CD155" s="42"/>
      <c r="CE155" s="43"/>
      <c r="CF155" s="41" t="s">
        <v>167</v>
      </c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3"/>
      <c r="CS155" s="41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3"/>
      <c r="DF155" s="38"/>
      <c r="DG155" s="39"/>
      <c r="DH155" s="39"/>
      <c r="DI155" s="39"/>
      <c r="DJ155" s="39"/>
      <c r="DK155" s="39"/>
      <c r="DL155" s="39"/>
      <c r="DM155" s="39"/>
      <c r="DN155" s="39"/>
      <c r="DO155" s="39"/>
      <c r="DP155" s="39"/>
      <c r="DQ155" s="39"/>
      <c r="DR155" s="40"/>
      <c r="DS155" s="38"/>
      <c r="DT155" s="39"/>
      <c r="DU155" s="39"/>
      <c r="DV155" s="39"/>
      <c r="DW155" s="39"/>
      <c r="DX155" s="39"/>
      <c r="DY155" s="39"/>
      <c r="DZ155" s="39"/>
      <c r="EA155" s="39"/>
      <c r="EB155" s="10"/>
      <c r="EC155" s="10"/>
      <c r="ED155" s="10"/>
      <c r="EE155" s="10"/>
      <c r="EF155" s="38"/>
      <c r="EG155" s="39"/>
      <c r="EH155" s="39"/>
      <c r="EI155" s="39"/>
      <c r="EJ155" s="39"/>
      <c r="EK155" s="39"/>
      <c r="EL155" s="39"/>
      <c r="EM155" s="39"/>
      <c r="EN155" s="39"/>
      <c r="EO155" s="39"/>
      <c r="EP155" s="39"/>
      <c r="EQ155" s="39"/>
      <c r="ER155" s="40"/>
      <c r="ES155" s="38"/>
      <c r="ET155" s="39"/>
      <c r="EU155" s="39"/>
      <c r="EV155" s="39"/>
      <c r="EW155" s="39"/>
      <c r="EX155" s="39"/>
      <c r="EY155" s="39"/>
      <c r="EZ155" s="39"/>
      <c r="FA155" s="39"/>
      <c r="FB155" s="39"/>
      <c r="FC155" s="39"/>
      <c r="FD155" s="39"/>
      <c r="FE155" s="40"/>
      <c r="FF155" s="38" t="s">
        <v>35</v>
      </c>
      <c r="FG155" s="39"/>
      <c r="FH155" s="39"/>
      <c r="FI155" s="39"/>
      <c r="FJ155" s="39"/>
      <c r="FK155" s="39"/>
      <c r="FL155" s="39"/>
      <c r="FM155" s="39"/>
      <c r="FN155" s="39"/>
      <c r="FO155" s="39"/>
      <c r="FP155" s="39"/>
      <c r="FQ155" s="39"/>
      <c r="FR155" s="85"/>
    </row>
    <row r="156" spans="1:174" ht="11.25" customHeight="1" thickBot="1">
      <c r="A156" s="86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7"/>
      <c r="BJ156" s="87"/>
      <c r="BK156" s="87"/>
      <c r="BL156" s="87"/>
      <c r="BM156" s="87"/>
      <c r="BN156" s="87"/>
      <c r="BO156" s="87"/>
      <c r="BP156" s="87"/>
      <c r="BQ156" s="87"/>
      <c r="BR156" s="87"/>
      <c r="BS156" s="87"/>
      <c r="BT156" s="87"/>
      <c r="BU156" s="87"/>
      <c r="BV156" s="87"/>
      <c r="BW156" s="87"/>
      <c r="BX156" s="88"/>
      <c r="BY156" s="89"/>
      <c r="BZ156" s="89"/>
      <c r="CA156" s="89"/>
      <c r="CB156" s="89"/>
      <c r="CC156" s="89"/>
      <c r="CD156" s="89"/>
      <c r="CE156" s="90"/>
      <c r="CF156" s="91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90"/>
      <c r="CS156" s="91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90"/>
      <c r="DF156" s="81"/>
      <c r="DG156" s="82"/>
      <c r="DH156" s="82"/>
      <c r="DI156" s="82"/>
      <c r="DJ156" s="82"/>
      <c r="DK156" s="82"/>
      <c r="DL156" s="82"/>
      <c r="DM156" s="82"/>
      <c r="DN156" s="82"/>
      <c r="DO156" s="82"/>
      <c r="DP156" s="82"/>
      <c r="DQ156" s="82"/>
      <c r="DR156" s="83"/>
      <c r="DS156" s="81"/>
      <c r="DT156" s="82"/>
      <c r="DU156" s="82"/>
      <c r="DV156" s="82"/>
      <c r="DW156" s="82"/>
      <c r="DX156" s="82"/>
      <c r="DY156" s="82"/>
      <c r="DZ156" s="82"/>
      <c r="EA156" s="82"/>
      <c r="EB156" s="9"/>
      <c r="EC156" s="9"/>
      <c r="ED156" s="9"/>
      <c r="EE156" s="9"/>
      <c r="EF156" s="81"/>
      <c r="EG156" s="82"/>
      <c r="EH156" s="82"/>
      <c r="EI156" s="82"/>
      <c r="EJ156" s="82"/>
      <c r="EK156" s="82"/>
      <c r="EL156" s="82"/>
      <c r="EM156" s="82"/>
      <c r="EN156" s="82"/>
      <c r="EO156" s="82"/>
      <c r="EP156" s="82"/>
      <c r="EQ156" s="82"/>
      <c r="ER156" s="83"/>
      <c r="ES156" s="81"/>
      <c r="ET156" s="82"/>
      <c r="EU156" s="82"/>
      <c r="EV156" s="82"/>
      <c r="EW156" s="82"/>
      <c r="EX156" s="82"/>
      <c r="EY156" s="82"/>
      <c r="EZ156" s="82"/>
      <c r="FA156" s="82"/>
      <c r="FB156" s="82"/>
      <c r="FC156" s="82"/>
      <c r="FD156" s="82"/>
      <c r="FE156" s="83"/>
      <c r="FF156" s="81"/>
      <c r="FG156" s="82"/>
      <c r="FH156" s="82"/>
      <c r="FI156" s="82"/>
      <c r="FJ156" s="82"/>
      <c r="FK156" s="82"/>
      <c r="FL156" s="82"/>
      <c r="FM156" s="82"/>
      <c r="FN156" s="82"/>
      <c r="FO156" s="82"/>
      <c r="FP156" s="82"/>
      <c r="FQ156" s="82"/>
      <c r="FR156" s="84"/>
    </row>
    <row r="157" ht="3" customHeight="1"/>
    <row r="158" s="3" customFormat="1" ht="11.25" customHeight="1">
      <c r="A158" s="8"/>
    </row>
    <row r="159" s="3" customFormat="1" ht="11.25" customHeight="1">
      <c r="A159" s="8"/>
    </row>
    <row r="160" s="3" customFormat="1" ht="11.25" customHeight="1">
      <c r="A160" s="8"/>
    </row>
    <row r="161" s="3" customFormat="1" ht="10.5" customHeight="1">
      <c r="A161" s="8"/>
    </row>
    <row r="162" s="3" customFormat="1" ht="10.5" customHeight="1">
      <c r="A162" s="8"/>
    </row>
    <row r="163" s="3" customFormat="1" ht="10.5" customHeight="1">
      <c r="A163" s="8"/>
    </row>
    <row r="164" spans="1:174" s="3" customFormat="1" ht="19.5" customHeight="1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  <c r="BL164" s="80"/>
      <c r="BM164" s="80"/>
      <c r="BN164" s="80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  <c r="CA164" s="80"/>
      <c r="CB164" s="80"/>
      <c r="CC164" s="80"/>
      <c r="CD164" s="80"/>
      <c r="CE164" s="80"/>
      <c r="CF164" s="80"/>
      <c r="CG164" s="80"/>
      <c r="CH164" s="80"/>
      <c r="CI164" s="80"/>
      <c r="CJ164" s="80"/>
      <c r="CK164" s="80"/>
      <c r="CL164" s="80"/>
      <c r="CM164" s="80"/>
      <c r="CN164" s="80"/>
      <c r="CO164" s="80"/>
      <c r="CP164" s="80"/>
      <c r="CQ164" s="80"/>
      <c r="CR164" s="80"/>
      <c r="CS164" s="80"/>
      <c r="CT164" s="80"/>
      <c r="CU164" s="80"/>
      <c r="CV164" s="80"/>
      <c r="CW164" s="80"/>
      <c r="CX164" s="80"/>
      <c r="CY164" s="80"/>
      <c r="CZ164" s="80"/>
      <c r="DA164" s="80"/>
      <c r="DB164" s="80"/>
      <c r="DC164" s="80"/>
      <c r="DD164" s="80"/>
      <c r="DE164" s="80"/>
      <c r="DF164" s="80"/>
      <c r="DG164" s="80"/>
      <c r="DH164" s="80"/>
      <c r="DI164" s="80"/>
      <c r="DJ164" s="80"/>
      <c r="DK164" s="80"/>
      <c r="DL164" s="80"/>
      <c r="DM164" s="80"/>
      <c r="DN164" s="80"/>
      <c r="DO164" s="80"/>
      <c r="DP164" s="80"/>
      <c r="DQ164" s="80"/>
      <c r="DR164" s="80"/>
      <c r="DS164" s="80"/>
      <c r="DT164" s="80"/>
      <c r="DU164" s="80"/>
      <c r="DV164" s="80"/>
      <c r="DW164" s="80"/>
      <c r="DX164" s="80"/>
      <c r="DY164" s="80"/>
      <c r="DZ164" s="80"/>
      <c r="EA164" s="80"/>
      <c r="EB164" s="80"/>
      <c r="EC164" s="80"/>
      <c r="ED164" s="80"/>
      <c r="EE164" s="80"/>
      <c r="EF164" s="80"/>
      <c r="EG164" s="80"/>
      <c r="EH164" s="80"/>
      <c r="EI164" s="80"/>
      <c r="EJ164" s="80"/>
      <c r="EK164" s="80"/>
      <c r="EL164" s="80"/>
      <c r="EM164" s="80"/>
      <c r="EN164" s="80"/>
      <c r="EO164" s="80"/>
      <c r="EP164" s="80"/>
      <c r="EQ164" s="80"/>
      <c r="ER164" s="80"/>
      <c r="ES164" s="80"/>
      <c r="ET164" s="80"/>
      <c r="EU164" s="80"/>
      <c r="EV164" s="80"/>
      <c r="EW164" s="80"/>
      <c r="EX164" s="80"/>
      <c r="EY164" s="80"/>
      <c r="EZ164" s="80"/>
      <c r="FA164" s="80"/>
      <c r="FB164" s="80"/>
      <c r="FC164" s="80"/>
      <c r="FD164" s="80"/>
      <c r="FE164" s="80"/>
      <c r="FF164" s="80"/>
      <c r="FG164" s="80"/>
      <c r="FH164" s="80"/>
      <c r="FI164" s="80"/>
      <c r="FJ164" s="80"/>
      <c r="FK164" s="80"/>
      <c r="FL164" s="80"/>
      <c r="FM164" s="80"/>
      <c r="FN164" s="80"/>
      <c r="FO164" s="80"/>
      <c r="FP164" s="80"/>
      <c r="FQ164" s="80"/>
      <c r="FR164" s="80"/>
    </row>
    <row r="165" s="3" customFormat="1" ht="10.5" customHeight="1">
      <c r="A165" s="8"/>
    </row>
    <row r="166" spans="1:174" s="3" customFormat="1" ht="30" customHeight="1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  <c r="CA166" s="80"/>
      <c r="CB166" s="80"/>
      <c r="CC166" s="80"/>
      <c r="CD166" s="80"/>
      <c r="CE166" s="80"/>
      <c r="CF166" s="80"/>
      <c r="CG166" s="80"/>
      <c r="CH166" s="80"/>
      <c r="CI166" s="80"/>
      <c r="CJ166" s="80"/>
      <c r="CK166" s="80"/>
      <c r="CL166" s="80"/>
      <c r="CM166" s="80"/>
      <c r="CN166" s="80"/>
      <c r="CO166" s="80"/>
      <c r="CP166" s="80"/>
      <c r="CQ166" s="80"/>
      <c r="CR166" s="80"/>
      <c r="CS166" s="80"/>
      <c r="CT166" s="80"/>
      <c r="CU166" s="80"/>
      <c r="CV166" s="80"/>
      <c r="CW166" s="80"/>
      <c r="CX166" s="80"/>
      <c r="CY166" s="80"/>
      <c r="CZ166" s="80"/>
      <c r="DA166" s="80"/>
      <c r="DB166" s="80"/>
      <c r="DC166" s="80"/>
      <c r="DD166" s="80"/>
      <c r="DE166" s="80"/>
      <c r="DF166" s="80"/>
      <c r="DG166" s="80"/>
      <c r="DH166" s="80"/>
      <c r="DI166" s="80"/>
      <c r="DJ166" s="80"/>
      <c r="DK166" s="80"/>
      <c r="DL166" s="80"/>
      <c r="DM166" s="80"/>
      <c r="DN166" s="80"/>
      <c r="DO166" s="80"/>
      <c r="DP166" s="80"/>
      <c r="DQ166" s="80"/>
      <c r="DR166" s="80"/>
      <c r="DS166" s="80"/>
      <c r="DT166" s="80"/>
      <c r="DU166" s="80"/>
      <c r="DV166" s="80"/>
      <c r="DW166" s="80"/>
      <c r="DX166" s="80"/>
      <c r="DY166" s="80"/>
      <c r="DZ166" s="80"/>
      <c r="EA166" s="80"/>
      <c r="EB166" s="80"/>
      <c r="EC166" s="80"/>
      <c r="ED166" s="80"/>
      <c r="EE166" s="80"/>
      <c r="EF166" s="80"/>
      <c r="EG166" s="80"/>
      <c r="EH166" s="80"/>
      <c r="EI166" s="80"/>
      <c r="EJ166" s="80"/>
      <c r="EK166" s="80"/>
      <c r="EL166" s="80"/>
      <c r="EM166" s="80"/>
      <c r="EN166" s="80"/>
      <c r="EO166" s="80"/>
      <c r="EP166" s="80"/>
      <c r="EQ166" s="80"/>
      <c r="ER166" s="80"/>
      <c r="ES166" s="80"/>
      <c r="ET166" s="80"/>
      <c r="EU166" s="80"/>
      <c r="EV166" s="80"/>
      <c r="EW166" s="80"/>
      <c r="EX166" s="80"/>
      <c r="EY166" s="80"/>
      <c r="EZ166" s="80"/>
      <c r="FA166" s="80"/>
      <c r="FB166" s="80"/>
      <c r="FC166" s="80"/>
      <c r="FD166" s="80"/>
      <c r="FE166" s="80"/>
      <c r="FF166" s="80"/>
      <c r="FG166" s="80"/>
      <c r="FH166" s="80"/>
      <c r="FI166" s="80"/>
      <c r="FJ166" s="80"/>
      <c r="FK166" s="80"/>
      <c r="FL166" s="80"/>
      <c r="FM166" s="80"/>
      <c r="FN166" s="80"/>
      <c r="FO166" s="80"/>
      <c r="FP166" s="80"/>
      <c r="FQ166" s="80"/>
      <c r="FR166" s="80"/>
    </row>
    <row r="167" spans="1:174" s="3" customFormat="1" ht="19.5" customHeight="1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  <c r="CA167" s="80"/>
      <c r="CB167" s="80"/>
      <c r="CC167" s="80"/>
      <c r="CD167" s="80"/>
      <c r="CE167" s="80"/>
      <c r="CF167" s="80"/>
      <c r="CG167" s="80"/>
      <c r="CH167" s="80"/>
      <c r="CI167" s="80"/>
      <c r="CJ167" s="80"/>
      <c r="CK167" s="80"/>
      <c r="CL167" s="80"/>
      <c r="CM167" s="80"/>
      <c r="CN167" s="80"/>
      <c r="CO167" s="80"/>
      <c r="CP167" s="80"/>
      <c r="CQ167" s="80"/>
      <c r="CR167" s="80"/>
      <c r="CS167" s="80"/>
      <c r="CT167" s="80"/>
      <c r="CU167" s="80"/>
      <c r="CV167" s="80"/>
      <c r="CW167" s="80"/>
      <c r="CX167" s="80"/>
      <c r="CY167" s="80"/>
      <c r="CZ167" s="80"/>
      <c r="DA167" s="80"/>
      <c r="DB167" s="80"/>
      <c r="DC167" s="80"/>
      <c r="DD167" s="80"/>
      <c r="DE167" s="80"/>
      <c r="DF167" s="80"/>
      <c r="DG167" s="80"/>
      <c r="DH167" s="80"/>
      <c r="DI167" s="80"/>
      <c r="DJ167" s="80"/>
      <c r="DK167" s="80"/>
      <c r="DL167" s="80"/>
      <c r="DM167" s="80"/>
      <c r="DN167" s="80"/>
      <c r="DO167" s="80"/>
      <c r="DP167" s="80"/>
      <c r="DQ167" s="80"/>
      <c r="DR167" s="80"/>
      <c r="DS167" s="80"/>
      <c r="DT167" s="80"/>
      <c r="DU167" s="80"/>
      <c r="DV167" s="80"/>
      <c r="DW167" s="80"/>
      <c r="DX167" s="80"/>
      <c r="DY167" s="80"/>
      <c r="DZ167" s="80"/>
      <c r="EA167" s="80"/>
      <c r="EB167" s="80"/>
      <c r="EC167" s="80"/>
      <c r="ED167" s="80"/>
      <c r="EE167" s="80"/>
      <c r="EF167" s="80"/>
      <c r="EG167" s="80"/>
      <c r="EH167" s="80"/>
      <c r="EI167" s="80"/>
      <c r="EJ167" s="80"/>
      <c r="EK167" s="80"/>
      <c r="EL167" s="80"/>
      <c r="EM167" s="80"/>
      <c r="EN167" s="80"/>
      <c r="EO167" s="80"/>
      <c r="EP167" s="80"/>
      <c r="EQ167" s="80"/>
      <c r="ER167" s="80"/>
      <c r="ES167" s="80"/>
      <c r="ET167" s="80"/>
      <c r="EU167" s="80"/>
      <c r="EV167" s="80"/>
      <c r="EW167" s="80"/>
      <c r="EX167" s="80"/>
      <c r="EY167" s="80"/>
      <c r="EZ167" s="80"/>
      <c r="FA167" s="80"/>
      <c r="FB167" s="80"/>
      <c r="FC167" s="80"/>
      <c r="FD167" s="80"/>
      <c r="FE167" s="80"/>
      <c r="FF167" s="80"/>
      <c r="FG167" s="80"/>
      <c r="FH167" s="80"/>
      <c r="FI167" s="80"/>
      <c r="FJ167" s="80"/>
      <c r="FK167" s="80"/>
      <c r="FL167" s="80"/>
      <c r="FM167" s="80"/>
      <c r="FN167" s="80"/>
      <c r="FO167" s="80"/>
      <c r="FP167" s="80"/>
      <c r="FQ167" s="80"/>
      <c r="FR167" s="80"/>
    </row>
    <row r="168" spans="1:174" s="3" customFormat="1" ht="30" customHeight="1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0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  <c r="CA168" s="80"/>
      <c r="CB168" s="80"/>
      <c r="CC168" s="80"/>
      <c r="CD168" s="80"/>
      <c r="CE168" s="80"/>
      <c r="CF168" s="80"/>
      <c r="CG168" s="80"/>
      <c r="CH168" s="80"/>
      <c r="CI168" s="80"/>
      <c r="CJ168" s="80"/>
      <c r="CK168" s="80"/>
      <c r="CL168" s="80"/>
      <c r="CM168" s="80"/>
      <c r="CN168" s="80"/>
      <c r="CO168" s="80"/>
      <c r="CP168" s="80"/>
      <c r="CQ168" s="80"/>
      <c r="CR168" s="80"/>
      <c r="CS168" s="80"/>
      <c r="CT168" s="80"/>
      <c r="CU168" s="80"/>
      <c r="CV168" s="80"/>
      <c r="CW168" s="80"/>
      <c r="CX168" s="80"/>
      <c r="CY168" s="80"/>
      <c r="CZ168" s="80"/>
      <c r="DA168" s="80"/>
      <c r="DB168" s="80"/>
      <c r="DC168" s="80"/>
      <c r="DD168" s="80"/>
      <c r="DE168" s="80"/>
      <c r="DF168" s="80"/>
      <c r="DG168" s="80"/>
      <c r="DH168" s="80"/>
      <c r="DI168" s="80"/>
      <c r="DJ168" s="80"/>
      <c r="DK168" s="80"/>
      <c r="DL168" s="80"/>
      <c r="DM168" s="80"/>
      <c r="DN168" s="80"/>
      <c r="DO168" s="80"/>
      <c r="DP168" s="80"/>
      <c r="DQ168" s="80"/>
      <c r="DR168" s="80"/>
      <c r="DS168" s="80"/>
      <c r="DT168" s="80"/>
      <c r="DU168" s="80"/>
      <c r="DV168" s="80"/>
      <c r="DW168" s="80"/>
      <c r="DX168" s="80"/>
      <c r="DY168" s="80"/>
      <c r="DZ168" s="80"/>
      <c r="EA168" s="80"/>
      <c r="EB168" s="80"/>
      <c r="EC168" s="80"/>
      <c r="ED168" s="80"/>
      <c r="EE168" s="80"/>
      <c r="EF168" s="80"/>
      <c r="EG168" s="80"/>
      <c r="EH168" s="80"/>
      <c r="EI168" s="80"/>
      <c r="EJ168" s="80"/>
      <c r="EK168" s="80"/>
      <c r="EL168" s="80"/>
      <c r="EM168" s="80"/>
      <c r="EN168" s="80"/>
      <c r="EO168" s="80"/>
      <c r="EP168" s="80"/>
      <c r="EQ168" s="80"/>
      <c r="ER168" s="80"/>
      <c r="ES168" s="80"/>
      <c r="ET168" s="80"/>
      <c r="EU168" s="80"/>
      <c r="EV168" s="80"/>
      <c r="EW168" s="80"/>
      <c r="EX168" s="80"/>
      <c r="EY168" s="80"/>
      <c r="EZ168" s="80"/>
      <c r="FA168" s="80"/>
      <c r="FB168" s="80"/>
      <c r="FC168" s="80"/>
      <c r="FD168" s="80"/>
      <c r="FE168" s="80"/>
      <c r="FF168" s="80"/>
      <c r="FG168" s="80"/>
      <c r="FH168" s="80"/>
      <c r="FI168" s="80"/>
      <c r="FJ168" s="80"/>
      <c r="FK168" s="80"/>
      <c r="FL168" s="80"/>
      <c r="FM168" s="80"/>
      <c r="FN168" s="80"/>
      <c r="FO168" s="80"/>
      <c r="FP168" s="80"/>
      <c r="FQ168" s="80"/>
      <c r="FR168" s="80"/>
    </row>
    <row r="169" s="3" customFormat="1" ht="11.25" customHeight="1">
      <c r="A169" s="8"/>
    </row>
    <row r="170" s="3" customFormat="1" ht="11.25" customHeight="1">
      <c r="A170" s="8"/>
    </row>
    <row r="171" spans="1:174" s="3" customFormat="1" ht="30" customHeight="1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  <c r="CA171" s="80"/>
      <c r="CB171" s="80"/>
      <c r="CC171" s="80"/>
      <c r="CD171" s="80"/>
      <c r="CE171" s="80"/>
      <c r="CF171" s="80"/>
      <c r="CG171" s="80"/>
      <c r="CH171" s="80"/>
      <c r="CI171" s="80"/>
      <c r="CJ171" s="80"/>
      <c r="CK171" s="80"/>
      <c r="CL171" s="80"/>
      <c r="CM171" s="80"/>
      <c r="CN171" s="80"/>
      <c r="CO171" s="80"/>
      <c r="CP171" s="80"/>
      <c r="CQ171" s="80"/>
      <c r="CR171" s="80"/>
      <c r="CS171" s="80"/>
      <c r="CT171" s="80"/>
      <c r="CU171" s="80"/>
      <c r="CV171" s="80"/>
      <c r="CW171" s="80"/>
      <c r="CX171" s="80"/>
      <c r="CY171" s="80"/>
      <c r="CZ171" s="80"/>
      <c r="DA171" s="80"/>
      <c r="DB171" s="80"/>
      <c r="DC171" s="80"/>
      <c r="DD171" s="80"/>
      <c r="DE171" s="80"/>
      <c r="DF171" s="80"/>
      <c r="DG171" s="80"/>
      <c r="DH171" s="80"/>
      <c r="DI171" s="80"/>
      <c r="DJ171" s="80"/>
      <c r="DK171" s="80"/>
      <c r="DL171" s="80"/>
      <c r="DM171" s="80"/>
      <c r="DN171" s="80"/>
      <c r="DO171" s="80"/>
      <c r="DP171" s="80"/>
      <c r="DQ171" s="80"/>
      <c r="DR171" s="80"/>
      <c r="DS171" s="80"/>
      <c r="DT171" s="80"/>
      <c r="DU171" s="80"/>
      <c r="DV171" s="80"/>
      <c r="DW171" s="80"/>
      <c r="DX171" s="80"/>
      <c r="DY171" s="80"/>
      <c r="DZ171" s="80"/>
      <c r="EA171" s="80"/>
      <c r="EB171" s="80"/>
      <c r="EC171" s="80"/>
      <c r="ED171" s="80"/>
      <c r="EE171" s="80"/>
      <c r="EF171" s="80"/>
      <c r="EG171" s="80"/>
      <c r="EH171" s="80"/>
      <c r="EI171" s="80"/>
      <c r="EJ171" s="80"/>
      <c r="EK171" s="80"/>
      <c r="EL171" s="80"/>
      <c r="EM171" s="80"/>
      <c r="EN171" s="80"/>
      <c r="EO171" s="80"/>
      <c r="EP171" s="80"/>
      <c r="EQ171" s="80"/>
      <c r="ER171" s="80"/>
      <c r="ES171" s="80"/>
      <c r="ET171" s="80"/>
      <c r="EU171" s="80"/>
      <c r="EV171" s="80"/>
      <c r="EW171" s="80"/>
      <c r="EX171" s="80"/>
      <c r="EY171" s="80"/>
      <c r="EZ171" s="80"/>
      <c r="FA171" s="80"/>
      <c r="FB171" s="80"/>
      <c r="FC171" s="80"/>
      <c r="FD171" s="80"/>
      <c r="FE171" s="80"/>
      <c r="FF171" s="80"/>
      <c r="FG171" s="80"/>
      <c r="FH171" s="80"/>
      <c r="FI171" s="80"/>
      <c r="FJ171" s="80"/>
      <c r="FK171" s="80"/>
      <c r="FL171" s="80"/>
      <c r="FM171" s="80"/>
      <c r="FN171" s="80"/>
      <c r="FO171" s="80"/>
      <c r="FP171" s="80"/>
      <c r="FQ171" s="80"/>
      <c r="FR171" s="80"/>
    </row>
    <row r="172" ht="3" customHeight="1"/>
  </sheetData>
  <sheetProtection/>
  <mergeCells count="1154">
    <mergeCell ref="ES146:FE146"/>
    <mergeCell ref="FF146:FR146"/>
    <mergeCell ref="EF70:ER70"/>
    <mergeCell ref="ES70:FE70"/>
    <mergeCell ref="FF70:FR70"/>
    <mergeCell ref="A146:BW146"/>
    <mergeCell ref="BX146:CE146"/>
    <mergeCell ref="CF146:CR146"/>
    <mergeCell ref="CS146:DE146"/>
    <mergeCell ref="DF146:DR146"/>
    <mergeCell ref="DS146:EA146"/>
    <mergeCell ref="EF146:ER146"/>
    <mergeCell ref="A70:BW70"/>
    <mergeCell ref="BX70:CE70"/>
    <mergeCell ref="CF70:CR70"/>
    <mergeCell ref="CS70:DE70"/>
    <mergeCell ref="DF70:DR70"/>
    <mergeCell ref="DS70:EA70"/>
    <mergeCell ref="DS145:EA145"/>
    <mergeCell ref="EF145:ER145"/>
    <mergeCell ref="ES145:FE145"/>
    <mergeCell ref="FF145:FR145"/>
    <mergeCell ref="EF100:ER100"/>
    <mergeCell ref="ES100:FE100"/>
    <mergeCell ref="FF100:FR100"/>
    <mergeCell ref="A145:BW145"/>
    <mergeCell ref="BX145:CE145"/>
    <mergeCell ref="CF145:CR145"/>
    <mergeCell ref="CS145:DE145"/>
    <mergeCell ref="DF145:DR145"/>
    <mergeCell ref="A100:BW100"/>
    <mergeCell ref="BX100:CE100"/>
    <mergeCell ref="CF100:CR100"/>
    <mergeCell ref="CS100:DE100"/>
    <mergeCell ref="DF100:DR100"/>
    <mergeCell ref="DS100:EA100"/>
    <mergeCell ref="DS144:EA144"/>
    <mergeCell ref="EF144:ER144"/>
    <mergeCell ref="FF68:FR68"/>
    <mergeCell ref="A69:BW69"/>
    <mergeCell ref="BX69:CE69"/>
    <mergeCell ref="CF69:CR69"/>
    <mergeCell ref="CS69:DE69"/>
    <mergeCell ref="DF69:DR69"/>
    <mergeCell ref="DS69:EA69"/>
    <mergeCell ref="EF69:ER69"/>
    <mergeCell ref="ES69:FE69"/>
    <mergeCell ref="FF69:FR69"/>
    <mergeCell ref="ES67:FE67"/>
    <mergeCell ref="FF67:FR67"/>
    <mergeCell ref="A68:BW68"/>
    <mergeCell ref="BX68:CE68"/>
    <mergeCell ref="CF68:CR68"/>
    <mergeCell ref="CS68:DE68"/>
    <mergeCell ref="DF68:DR68"/>
    <mergeCell ref="DS68:EA68"/>
    <mergeCell ref="EF68:ER68"/>
    <mergeCell ref="ES68:FE68"/>
    <mergeCell ref="EF66:ER66"/>
    <mergeCell ref="A67:BW67"/>
    <mergeCell ref="BX67:CE67"/>
    <mergeCell ref="CF67:CR67"/>
    <mergeCell ref="CS67:DE67"/>
    <mergeCell ref="DF67:DR67"/>
    <mergeCell ref="DS67:EA67"/>
    <mergeCell ref="EF67:ER67"/>
    <mergeCell ref="DF60:DR60"/>
    <mergeCell ref="DS60:EA60"/>
    <mergeCell ref="ES61:FE61"/>
    <mergeCell ref="FF61:FR61"/>
    <mergeCell ref="ES60:FE60"/>
    <mergeCell ref="FF60:FR60"/>
    <mergeCell ref="DF61:DR61"/>
    <mergeCell ref="DF59:DR59"/>
    <mergeCell ref="DS59:EA59"/>
    <mergeCell ref="ES58:FE58"/>
    <mergeCell ref="CF46:CR46"/>
    <mergeCell ref="CF47:CR47"/>
    <mergeCell ref="ES59:FE59"/>
    <mergeCell ref="DF56:DR56"/>
    <mergeCell ref="DF58:DR58"/>
    <mergeCell ref="DS58:EA58"/>
    <mergeCell ref="DF57:DR57"/>
    <mergeCell ref="DS57:EA57"/>
    <mergeCell ref="FF58:FR58"/>
    <mergeCell ref="CS46:DE46"/>
    <mergeCell ref="CS47:DE47"/>
    <mergeCell ref="ES57:FE57"/>
    <mergeCell ref="FF57:FR57"/>
    <mergeCell ref="ES56:FE56"/>
    <mergeCell ref="FF54:FR54"/>
    <mergeCell ref="ES55:FE55"/>
    <mergeCell ref="FF55:FR55"/>
    <mergeCell ref="FF56:FR56"/>
    <mergeCell ref="FF59:FR59"/>
    <mergeCell ref="DF54:DR54"/>
    <mergeCell ref="DS54:EA54"/>
    <mergeCell ref="FF52:FR52"/>
    <mergeCell ref="DF53:DR53"/>
    <mergeCell ref="DS53:EA53"/>
    <mergeCell ref="DF55:DR55"/>
    <mergeCell ref="DS55:EA55"/>
    <mergeCell ref="ES53:FE53"/>
    <mergeCell ref="FF53:FR53"/>
    <mergeCell ref="ES54:FE54"/>
    <mergeCell ref="DF52:DR52"/>
    <mergeCell ref="DF49:DR49"/>
    <mergeCell ref="EF49:ER49"/>
    <mergeCell ref="ES49:FE49"/>
    <mergeCell ref="FF49:FR49"/>
    <mergeCell ref="FF51:FR51"/>
    <mergeCell ref="ES51:FE51"/>
    <mergeCell ref="DF51:DR51"/>
    <mergeCell ref="DS51:EA51"/>
    <mergeCell ref="ES52:FE52"/>
    <mergeCell ref="FF144:FR144"/>
    <mergeCell ref="ES143:FE143"/>
    <mergeCell ref="FF143:FR143"/>
    <mergeCell ref="A144:BW144"/>
    <mergeCell ref="BX144:CE144"/>
    <mergeCell ref="CF144:CR144"/>
    <mergeCell ref="CS144:DE144"/>
    <mergeCell ref="DF144:DR144"/>
    <mergeCell ref="ES144:FE144"/>
    <mergeCell ref="EF142:ER142"/>
    <mergeCell ref="ES142:FE142"/>
    <mergeCell ref="FF142:FR142"/>
    <mergeCell ref="A143:BW143"/>
    <mergeCell ref="BX143:CE143"/>
    <mergeCell ref="CF143:CR143"/>
    <mergeCell ref="CS143:DE143"/>
    <mergeCell ref="DF143:DR143"/>
    <mergeCell ref="DS143:EA143"/>
    <mergeCell ref="EF141:ER141"/>
    <mergeCell ref="ES141:FE141"/>
    <mergeCell ref="FF141:FR141"/>
    <mergeCell ref="EF143:ER143"/>
    <mergeCell ref="A142:BW142"/>
    <mergeCell ref="BX142:CE142"/>
    <mergeCell ref="CF142:CR142"/>
    <mergeCell ref="CS142:DE142"/>
    <mergeCell ref="DF142:DR142"/>
    <mergeCell ref="DS142:EA142"/>
    <mergeCell ref="A141:BW141"/>
    <mergeCell ref="BX141:CE141"/>
    <mergeCell ref="CF141:CR141"/>
    <mergeCell ref="CS141:DE141"/>
    <mergeCell ref="DF141:DR141"/>
    <mergeCell ref="DS141:EA141"/>
    <mergeCell ref="FF139:FR139"/>
    <mergeCell ref="A140:BW140"/>
    <mergeCell ref="BX140:CE140"/>
    <mergeCell ref="CF140:CR140"/>
    <mergeCell ref="CS140:DE140"/>
    <mergeCell ref="DF140:DR140"/>
    <mergeCell ref="DS140:EA140"/>
    <mergeCell ref="EF140:ER140"/>
    <mergeCell ref="ES140:FE140"/>
    <mergeCell ref="FF140:FR140"/>
    <mergeCell ref="ES138:FE138"/>
    <mergeCell ref="FF138:FR138"/>
    <mergeCell ref="A139:BW139"/>
    <mergeCell ref="BX139:CE139"/>
    <mergeCell ref="CF139:CR139"/>
    <mergeCell ref="CS139:DE139"/>
    <mergeCell ref="DF139:DR139"/>
    <mergeCell ref="DS139:EA139"/>
    <mergeCell ref="EF139:ER139"/>
    <mergeCell ref="ES139:FE139"/>
    <mergeCell ref="EF137:ER137"/>
    <mergeCell ref="ES137:FE137"/>
    <mergeCell ref="FF137:FR137"/>
    <mergeCell ref="A138:BW138"/>
    <mergeCell ref="BX138:CE138"/>
    <mergeCell ref="CF138:CR138"/>
    <mergeCell ref="CS138:DE138"/>
    <mergeCell ref="DF138:DR138"/>
    <mergeCell ref="DS138:EA138"/>
    <mergeCell ref="EF138:ER138"/>
    <mergeCell ref="A137:BW137"/>
    <mergeCell ref="BX137:CE137"/>
    <mergeCell ref="CF137:CR137"/>
    <mergeCell ref="CS137:DE137"/>
    <mergeCell ref="DF137:DR137"/>
    <mergeCell ref="DS137:EA137"/>
    <mergeCell ref="FF135:FR135"/>
    <mergeCell ref="A136:BW136"/>
    <mergeCell ref="BX136:CE136"/>
    <mergeCell ref="CF136:CR136"/>
    <mergeCell ref="CS136:DE136"/>
    <mergeCell ref="DF136:DR136"/>
    <mergeCell ref="DS136:EA136"/>
    <mergeCell ref="EF136:ER136"/>
    <mergeCell ref="ES136:FE136"/>
    <mergeCell ref="FF136:FR136"/>
    <mergeCell ref="ES134:FE134"/>
    <mergeCell ref="FF134:FR134"/>
    <mergeCell ref="A135:BW135"/>
    <mergeCell ref="BX135:CE135"/>
    <mergeCell ref="CF135:CR135"/>
    <mergeCell ref="CS135:DE135"/>
    <mergeCell ref="DF135:DR135"/>
    <mergeCell ref="DS135:EA135"/>
    <mergeCell ref="EF135:ER135"/>
    <mergeCell ref="ES135:FE135"/>
    <mergeCell ref="EF133:ER133"/>
    <mergeCell ref="ES133:FE133"/>
    <mergeCell ref="FF133:FR133"/>
    <mergeCell ref="A134:BW134"/>
    <mergeCell ref="BX134:CE134"/>
    <mergeCell ref="CF134:CR134"/>
    <mergeCell ref="CS134:DE134"/>
    <mergeCell ref="DF134:DR134"/>
    <mergeCell ref="DS134:EA134"/>
    <mergeCell ref="EF134:ER134"/>
    <mergeCell ref="A133:BW133"/>
    <mergeCell ref="BX133:CE133"/>
    <mergeCell ref="CF133:CR133"/>
    <mergeCell ref="CS133:DE133"/>
    <mergeCell ref="DF133:DR133"/>
    <mergeCell ref="DS133:EA133"/>
    <mergeCell ref="FF131:FR131"/>
    <mergeCell ref="A132:BW132"/>
    <mergeCell ref="BX132:CE132"/>
    <mergeCell ref="CF132:CR132"/>
    <mergeCell ref="CS132:DE132"/>
    <mergeCell ref="DF132:DR132"/>
    <mergeCell ref="DS132:EA132"/>
    <mergeCell ref="EF132:ER132"/>
    <mergeCell ref="ES132:FE132"/>
    <mergeCell ref="FF132:FR132"/>
    <mergeCell ref="ES130:FE130"/>
    <mergeCell ref="FF130:FR130"/>
    <mergeCell ref="A131:BW131"/>
    <mergeCell ref="BX131:CE131"/>
    <mergeCell ref="CF131:CR131"/>
    <mergeCell ref="CS131:DE131"/>
    <mergeCell ref="DF131:DR131"/>
    <mergeCell ref="DS131:EA131"/>
    <mergeCell ref="EF131:ER131"/>
    <mergeCell ref="ES131:FE131"/>
    <mergeCell ref="EF129:ER129"/>
    <mergeCell ref="ES129:FE129"/>
    <mergeCell ref="FF129:FR129"/>
    <mergeCell ref="A130:BW130"/>
    <mergeCell ref="BX130:CE130"/>
    <mergeCell ref="CF130:CR130"/>
    <mergeCell ref="CS130:DE130"/>
    <mergeCell ref="DF130:DR130"/>
    <mergeCell ref="DS130:EA130"/>
    <mergeCell ref="EF130:ER130"/>
    <mergeCell ref="A129:BW129"/>
    <mergeCell ref="BX129:CE129"/>
    <mergeCell ref="CF129:CR129"/>
    <mergeCell ref="CS129:DE129"/>
    <mergeCell ref="DF129:DR129"/>
    <mergeCell ref="DS129:EA129"/>
    <mergeCell ref="EF127:ER127"/>
    <mergeCell ref="ES127:FE127"/>
    <mergeCell ref="FF127:FR127"/>
    <mergeCell ref="CF128:CR128"/>
    <mergeCell ref="CS128:DE128"/>
    <mergeCell ref="DF128:DR128"/>
    <mergeCell ref="DS128:EA128"/>
    <mergeCell ref="EF128:ER128"/>
    <mergeCell ref="ES128:FE128"/>
    <mergeCell ref="FF128:FR128"/>
    <mergeCell ref="A127:BW127"/>
    <mergeCell ref="BX127:CE127"/>
    <mergeCell ref="CF127:CR127"/>
    <mergeCell ref="CS127:DE127"/>
    <mergeCell ref="DF127:DR127"/>
    <mergeCell ref="DS127:EA127"/>
    <mergeCell ref="FF125:FR125"/>
    <mergeCell ref="A126:BW126"/>
    <mergeCell ref="BX126:CE126"/>
    <mergeCell ref="CF126:CR126"/>
    <mergeCell ref="CS126:DE126"/>
    <mergeCell ref="DF126:DR126"/>
    <mergeCell ref="DS126:EA126"/>
    <mergeCell ref="EF126:ER126"/>
    <mergeCell ref="ES126:FE126"/>
    <mergeCell ref="FF126:FR126"/>
    <mergeCell ref="A83:BW83"/>
    <mergeCell ref="BX83:CE83"/>
    <mergeCell ref="CF83:CR83"/>
    <mergeCell ref="CS83:DE83"/>
    <mergeCell ref="DF83:DR83"/>
    <mergeCell ref="DS83:EA83"/>
    <mergeCell ref="EF83:ER83"/>
    <mergeCell ref="ES83:FE83"/>
    <mergeCell ref="FF83:FR83"/>
    <mergeCell ref="A84:BW84"/>
    <mergeCell ref="BX84:CE84"/>
    <mergeCell ref="CF84:CR84"/>
    <mergeCell ref="CS84:DE84"/>
    <mergeCell ref="DF84:DR84"/>
    <mergeCell ref="DS84:EA84"/>
    <mergeCell ref="EF84:ER84"/>
    <mergeCell ref="ES84:FE84"/>
    <mergeCell ref="FF84:FR84"/>
    <mergeCell ref="A85:BW85"/>
    <mergeCell ref="BX85:CE85"/>
    <mergeCell ref="CF85:CR85"/>
    <mergeCell ref="CS85:DE85"/>
    <mergeCell ref="DF85:DR85"/>
    <mergeCell ref="DS85:EA85"/>
    <mergeCell ref="EF85:ER85"/>
    <mergeCell ref="ES85:FE85"/>
    <mergeCell ref="FF85:FR85"/>
    <mergeCell ref="A86:BW86"/>
    <mergeCell ref="BX86:CE86"/>
    <mergeCell ref="CF86:CR86"/>
    <mergeCell ref="CS86:DE86"/>
    <mergeCell ref="DF86:DR86"/>
    <mergeCell ref="DS86:EA86"/>
    <mergeCell ref="EF86:ER86"/>
    <mergeCell ref="ES86:FE86"/>
    <mergeCell ref="FF86:FR86"/>
    <mergeCell ref="A99:BW99"/>
    <mergeCell ref="BX99:CE99"/>
    <mergeCell ref="CF99:CR99"/>
    <mergeCell ref="CS99:DE99"/>
    <mergeCell ref="DF99:DR99"/>
    <mergeCell ref="DS99:EA99"/>
    <mergeCell ref="EF99:ER99"/>
    <mergeCell ref="ES99:FE99"/>
    <mergeCell ref="FF99:FR99"/>
    <mergeCell ref="A108:BW108"/>
    <mergeCell ref="BX108:CE108"/>
    <mergeCell ref="CF108:CR108"/>
    <mergeCell ref="CS108:DE108"/>
    <mergeCell ref="DF108:DR108"/>
    <mergeCell ref="DS108:EA108"/>
    <mergeCell ref="EF108:ER108"/>
    <mergeCell ref="ES108:FE108"/>
    <mergeCell ref="FF108:FR108"/>
    <mergeCell ref="A121:BW121"/>
    <mergeCell ref="BX121:CE121"/>
    <mergeCell ref="CF121:CR121"/>
    <mergeCell ref="CS121:DE121"/>
    <mergeCell ref="DF121:DR121"/>
    <mergeCell ref="DS121:EA121"/>
    <mergeCell ref="EF121:ER121"/>
    <mergeCell ref="ES121:FE121"/>
    <mergeCell ref="FF121:FR121"/>
    <mergeCell ref="A122:BW122"/>
    <mergeCell ref="BX122:CE122"/>
    <mergeCell ref="CF122:CR122"/>
    <mergeCell ref="CS122:DE122"/>
    <mergeCell ref="DF122:DR122"/>
    <mergeCell ref="DS122:EA122"/>
    <mergeCell ref="EF122:ER122"/>
    <mergeCell ref="ES122:FE122"/>
    <mergeCell ref="A74:BW74"/>
    <mergeCell ref="BX74:CE74"/>
    <mergeCell ref="CF74:CR74"/>
    <mergeCell ref="CS74:DE74"/>
    <mergeCell ref="DF74:DR74"/>
    <mergeCell ref="DS74:EA74"/>
    <mergeCell ref="EF74:ER74"/>
    <mergeCell ref="ES74:FE74"/>
    <mergeCell ref="FF74:FR74"/>
    <mergeCell ref="FF122:FR122"/>
    <mergeCell ref="A123:BW123"/>
    <mergeCell ref="BX123:CE123"/>
    <mergeCell ref="CF123:CR123"/>
    <mergeCell ref="CS123:DE123"/>
    <mergeCell ref="DF123:DR123"/>
    <mergeCell ref="DS123:EA123"/>
    <mergeCell ref="EF123:ER123"/>
    <mergeCell ref="ES123:FE123"/>
    <mergeCell ref="FF123:FR123"/>
    <mergeCell ref="A124:BW124"/>
    <mergeCell ref="BX124:CE124"/>
    <mergeCell ref="CF124:CR124"/>
    <mergeCell ref="CS124:DE124"/>
    <mergeCell ref="DF124:DR124"/>
    <mergeCell ref="DS124:EA124"/>
    <mergeCell ref="EF124:ER124"/>
    <mergeCell ref="ES124:FE124"/>
    <mergeCell ref="FF124:FR124"/>
    <mergeCell ref="A125:BW125"/>
    <mergeCell ref="BX125:CE125"/>
    <mergeCell ref="CF125:CR125"/>
    <mergeCell ref="CS125:DE125"/>
    <mergeCell ref="DF125:DR125"/>
    <mergeCell ref="DS125:EA125"/>
    <mergeCell ref="EF125:ER125"/>
    <mergeCell ref="ES125:FE125"/>
    <mergeCell ref="A28:BW30"/>
    <mergeCell ref="BX28:CE30"/>
    <mergeCell ref="CF28:CR30"/>
    <mergeCell ref="CS28:DE30"/>
    <mergeCell ref="FF29:FR30"/>
    <mergeCell ref="DF28:FR28"/>
    <mergeCell ref="A31:BW31"/>
    <mergeCell ref="BX31:CE31"/>
    <mergeCell ref="CF31:CR31"/>
    <mergeCell ref="CS31:DE31"/>
    <mergeCell ref="DF31:DR31"/>
    <mergeCell ref="EF31:ER31"/>
    <mergeCell ref="ES31:FE31"/>
    <mergeCell ref="DS30:EA30"/>
    <mergeCell ref="FF31:FR31"/>
    <mergeCell ref="DF32:DR32"/>
    <mergeCell ref="EF32:ER32"/>
    <mergeCell ref="ES32:FE32"/>
    <mergeCell ref="FF32:FR32"/>
    <mergeCell ref="ES29:FE30"/>
    <mergeCell ref="DF30:DR30"/>
    <mergeCell ref="A32:BW32"/>
    <mergeCell ref="BX32:CE32"/>
    <mergeCell ref="CF32:CR32"/>
    <mergeCell ref="CS32:DE32"/>
    <mergeCell ref="EY11:FR11"/>
    <mergeCell ref="EJ11:EV11"/>
    <mergeCell ref="FJ13:FL13"/>
    <mergeCell ref="BI16:CD16"/>
    <mergeCell ref="AY16:BE16"/>
    <mergeCell ref="CP16:CX16"/>
    <mergeCell ref="EJ6:FR6"/>
    <mergeCell ref="DB1:FR1"/>
    <mergeCell ref="DB4:FR4"/>
    <mergeCell ref="DB2:FR2"/>
    <mergeCell ref="EJ7:FR7"/>
    <mergeCell ref="EJ8:FR8"/>
    <mergeCell ref="EJ9:FR9"/>
    <mergeCell ref="EJ10:FR10"/>
    <mergeCell ref="FF16:FR17"/>
    <mergeCell ref="EJ12:EV12"/>
    <mergeCell ref="EY12:FR12"/>
    <mergeCell ref="EJ13:EK13"/>
    <mergeCell ref="EL13:EN13"/>
    <mergeCell ref="EO13:EP13"/>
    <mergeCell ref="ER13:FF13"/>
    <mergeCell ref="FG13:FI13"/>
    <mergeCell ref="BF16:BH16"/>
    <mergeCell ref="CE16:CG16"/>
    <mergeCell ref="CM16:CO16"/>
    <mergeCell ref="CH16:CL16"/>
    <mergeCell ref="FF18:FR18"/>
    <mergeCell ref="FF19:FR19"/>
    <mergeCell ref="BG18:BJ18"/>
    <mergeCell ref="FF20:FR20"/>
    <mergeCell ref="FF21:FR21"/>
    <mergeCell ref="BK18:BM18"/>
    <mergeCell ref="BN18:BO18"/>
    <mergeCell ref="BQ18:CE18"/>
    <mergeCell ref="CF18:CH18"/>
    <mergeCell ref="CI18:CK18"/>
    <mergeCell ref="FF33:FR33"/>
    <mergeCell ref="A33:BW33"/>
    <mergeCell ref="BX33:CE33"/>
    <mergeCell ref="CF33:CR33"/>
    <mergeCell ref="CS33:DE33"/>
    <mergeCell ref="A19:AA19"/>
    <mergeCell ref="AB20:DP20"/>
    <mergeCell ref="K23:DP23"/>
    <mergeCell ref="FF22:FR22"/>
    <mergeCell ref="FF23:FR23"/>
    <mergeCell ref="BX34:CE34"/>
    <mergeCell ref="CF34:CR34"/>
    <mergeCell ref="CS34:DE34"/>
    <mergeCell ref="DF33:DR33"/>
    <mergeCell ref="EF33:ER33"/>
    <mergeCell ref="ES33:FE33"/>
    <mergeCell ref="FF24:FR24"/>
    <mergeCell ref="A26:FR26"/>
    <mergeCell ref="FF35:FR35"/>
    <mergeCell ref="A35:BW35"/>
    <mergeCell ref="BX35:CE35"/>
    <mergeCell ref="CF35:CR35"/>
    <mergeCell ref="CS35:DE35"/>
    <mergeCell ref="DF34:DR34"/>
    <mergeCell ref="EF34:ER34"/>
    <mergeCell ref="ES34:FE34"/>
    <mergeCell ref="FF34:FR34"/>
    <mergeCell ref="A34:BW34"/>
    <mergeCell ref="DF78:DR78"/>
    <mergeCell ref="EF78:ER78"/>
    <mergeCell ref="ES78:FE78"/>
    <mergeCell ref="DF35:DR35"/>
    <mergeCell ref="EF35:ER35"/>
    <mergeCell ref="ES35:FE35"/>
    <mergeCell ref="DF36:DR37"/>
    <mergeCell ref="EF36:ER37"/>
    <mergeCell ref="A36:BW36"/>
    <mergeCell ref="A37:BW37"/>
    <mergeCell ref="BX36:CE37"/>
    <mergeCell ref="CF36:CR37"/>
    <mergeCell ref="CS36:DE37"/>
    <mergeCell ref="A39:BW39"/>
    <mergeCell ref="BX39:CE39"/>
    <mergeCell ref="A38:BW38"/>
    <mergeCell ref="BX38:CE38"/>
    <mergeCell ref="CF38:CR38"/>
    <mergeCell ref="CS38:DE38"/>
    <mergeCell ref="BX78:CE78"/>
    <mergeCell ref="CF78:CR78"/>
    <mergeCell ref="CS78:DE78"/>
    <mergeCell ref="FF36:FR37"/>
    <mergeCell ref="DF38:DR38"/>
    <mergeCell ref="EF38:ER38"/>
    <mergeCell ref="ES38:FE38"/>
    <mergeCell ref="FF38:FR38"/>
    <mergeCell ref="FF39:FR39"/>
    <mergeCell ref="ES36:FE37"/>
    <mergeCell ref="ES39:FE39"/>
    <mergeCell ref="FF40:FR40"/>
    <mergeCell ref="A40:BW40"/>
    <mergeCell ref="BX40:CE40"/>
    <mergeCell ref="CF40:CR40"/>
    <mergeCell ref="CS40:DE40"/>
    <mergeCell ref="CS39:DE39"/>
    <mergeCell ref="DF39:DR39"/>
    <mergeCell ref="EF39:ER39"/>
    <mergeCell ref="DF41:DR41"/>
    <mergeCell ref="EF41:ER41"/>
    <mergeCell ref="ES41:FE41"/>
    <mergeCell ref="CF39:CR39"/>
    <mergeCell ref="A41:BW41"/>
    <mergeCell ref="BX41:CE41"/>
    <mergeCell ref="CF41:CR41"/>
    <mergeCell ref="DF40:DR40"/>
    <mergeCell ref="EF40:ER40"/>
    <mergeCell ref="ES40:FE40"/>
    <mergeCell ref="FF41:FR41"/>
    <mergeCell ref="A42:BW42"/>
    <mergeCell ref="BX42:CE42"/>
    <mergeCell ref="CF42:CR42"/>
    <mergeCell ref="CS42:DE42"/>
    <mergeCell ref="DF42:DR42"/>
    <mergeCell ref="EF42:ER42"/>
    <mergeCell ref="ES42:FE42"/>
    <mergeCell ref="FF42:FR42"/>
    <mergeCell ref="CS41:DE41"/>
    <mergeCell ref="DF43:DR44"/>
    <mergeCell ref="EF43:ER44"/>
    <mergeCell ref="ES43:FE44"/>
    <mergeCell ref="FF43:FR44"/>
    <mergeCell ref="A43:BW43"/>
    <mergeCell ref="BX43:CE44"/>
    <mergeCell ref="CF43:CR44"/>
    <mergeCell ref="CS43:DE44"/>
    <mergeCell ref="A44:BW44"/>
    <mergeCell ref="DS43:EA44"/>
    <mergeCell ref="DF45:DR45"/>
    <mergeCell ref="EF45:ER45"/>
    <mergeCell ref="ES45:FE45"/>
    <mergeCell ref="FF45:FR45"/>
    <mergeCell ref="A45:BW45"/>
    <mergeCell ref="BX45:CE45"/>
    <mergeCell ref="CF45:CR45"/>
    <mergeCell ref="CS45:DE45"/>
    <mergeCell ref="DS45:EA45"/>
    <mergeCell ref="DF46:DR47"/>
    <mergeCell ref="EF46:ER47"/>
    <mergeCell ref="ES46:FE47"/>
    <mergeCell ref="FF46:FR47"/>
    <mergeCell ref="A46:BW46"/>
    <mergeCell ref="BX46:CE47"/>
    <mergeCell ref="A47:BW47"/>
    <mergeCell ref="DS46:EA47"/>
    <mergeCell ref="DF48:DR48"/>
    <mergeCell ref="EF48:ER48"/>
    <mergeCell ref="ES48:FE48"/>
    <mergeCell ref="FF48:FR48"/>
    <mergeCell ref="A48:BW48"/>
    <mergeCell ref="BX48:CE48"/>
    <mergeCell ref="CF48:CR48"/>
    <mergeCell ref="CS48:DE48"/>
    <mergeCell ref="DS48:EA48"/>
    <mergeCell ref="DF50:DR50"/>
    <mergeCell ref="EF50:ER50"/>
    <mergeCell ref="ES50:FE50"/>
    <mergeCell ref="FF50:FR50"/>
    <mergeCell ref="A50:BW50"/>
    <mergeCell ref="BX50:CE50"/>
    <mergeCell ref="CF50:CR50"/>
    <mergeCell ref="CS50:DE50"/>
    <mergeCell ref="DS50:EA50"/>
    <mergeCell ref="DF71:DR71"/>
    <mergeCell ref="EF71:ER71"/>
    <mergeCell ref="ES71:FE71"/>
    <mergeCell ref="FF71:FR71"/>
    <mergeCell ref="A71:BW71"/>
    <mergeCell ref="BX71:CE71"/>
    <mergeCell ref="CF71:CR71"/>
    <mergeCell ref="CS71:DE71"/>
    <mergeCell ref="DS71:EA71"/>
    <mergeCell ref="DF72:DR73"/>
    <mergeCell ref="EF72:ER73"/>
    <mergeCell ref="ES72:FE73"/>
    <mergeCell ref="FF72:FR73"/>
    <mergeCell ref="A72:BW72"/>
    <mergeCell ref="BX72:CE73"/>
    <mergeCell ref="CF72:CR73"/>
    <mergeCell ref="CS72:DE73"/>
    <mergeCell ref="A73:BW73"/>
    <mergeCell ref="DS72:EA73"/>
    <mergeCell ref="DF75:DR75"/>
    <mergeCell ref="EF75:ER75"/>
    <mergeCell ref="ES75:FE75"/>
    <mergeCell ref="FF75:FR75"/>
    <mergeCell ref="A75:BW75"/>
    <mergeCell ref="BX75:CE75"/>
    <mergeCell ref="CF75:CR75"/>
    <mergeCell ref="CS75:DE75"/>
    <mergeCell ref="DS75:EA75"/>
    <mergeCell ref="ES76:FE76"/>
    <mergeCell ref="FF76:FR76"/>
    <mergeCell ref="A76:BW76"/>
    <mergeCell ref="BX76:CE76"/>
    <mergeCell ref="CF76:CR76"/>
    <mergeCell ref="CS76:DE76"/>
    <mergeCell ref="DS76:EA76"/>
    <mergeCell ref="ES77:FE77"/>
    <mergeCell ref="FF77:FR77"/>
    <mergeCell ref="A77:BW77"/>
    <mergeCell ref="BX77:CE77"/>
    <mergeCell ref="CF77:CR77"/>
    <mergeCell ref="CS77:DE77"/>
    <mergeCell ref="DS77:EA77"/>
    <mergeCell ref="FF78:FR78"/>
    <mergeCell ref="A79:BW79"/>
    <mergeCell ref="BX79:CE79"/>
    <mergeCell ref="CF79:CR79"/>
    <mergeCell ref="CS79:DE79"/>
    <mergeCell ref="DF79:DR79"/>
    <mergeCell ref="EF79:ER79"/>
    <mergeCell ref="ES79:FE79"/>
    <mergeCell ref="FF79:FR79"/>
    <mergeCell ref="A78:BW78"/>
    <mergeCell ref="A80:BW80"/>
    <mergeCell ref="A81:BW81"/>
    <mergeCell ref="BX80:CE80"/>
    <mergeCell ref="CF80:CR80"/>
    <mergeCell ref="BX81:CE81"/>
    <mergeCell ref="CF81:CR81"/>
    <mergeCell ref="ES80:FE80"/>
    <mergeCell ref="FF80:FR80"/>
    <mergeCell ref="CS81:DE81"/>
    <mergeCell ref="DF81:DR81"/>
    <mergeCell ref="EF81:ER81"/>
    <mergeCell ref="ES81:FE81"/>
    <mergeCell ref="FF81:FR81"/>
    <mergeCell ref="CS80:DE80"/>
    <mergeCell ref="DF80:DR80"/>
    <mergeCell ref="EF80:ER80"/>
    <mergeCell ref="DF82:DR82"/>
    <mergeCell ref="EF82:ER82"/>
    <mergeCell ref="ES82:FE82"/>
    <mergeCell ref="FF82:FR82"/>
    <mergeCell ref="A82:BW82"/>
    <mergeCell ref="BX82:CE82"/>
    <mergeCell ref="CF82:CR82"/>
    <mergeCell ref="CS82:DE82"/>
    <mergeCell ref="DF87:DR87"/>
    <mergeCell ref="EF87:ER87"/>
    <mergeCell ref="ES87:FE87"/>
    <mergeCell ref="FF87:FR87"/>
    <mergeCell ref="A87:BW87"/>
    <mergeCell ref="BX87:CE87"/>
    <mergeCell ref="CF87:CR87"/>
    <mergeCell ref="CS87:DE87"/>
    <mergeCell ref="DF88:DR88"/>
    <mergeCell ref="EF88:ER88"/>
    <mergeCell ref="ES88:FE88"/>
    <mergeCell ref="FF88:FR88"/>
    <mergeCell ref="A88:BW88"/>
    <mergeCell ref="BX88:CE88"/>
    <mergeCell ref="CF88:CR88"/>
    <mergeCell ref="CS88:DE88"/>
    <mergeCell ref="DS88:EA88"/>
    <mergeCell ref="DF89:DR89"/>
    <mergeCell ref="EF89:ER89"/>
    <mergeCell ref="ES89:FE89"/>
    <mergeCell ref="FF89:FR89"/>
    <mergeCell ref="A89:BW89"/>
    <mergeCell ref="BX89:CE89"/>
    <mergeCell ref="CF89:CR89"/>
    <mergeCell ref="CS89:DE89"/>
    <mergeCell ref="DS89:EA89"/>
    <mergeCell ref="DF90:DR90"/>
    <mergeCell ref="EF90:ER90"/>
    <mergeCell ref="ES90:FE90"/>
    <mergeCell ref="FF90:FR90"/>
    <mergeCell ref="A90:BW90"/>
    <mergeCell ref="BX90:CE90"/>
    <mergeCell ref="CF90:CR90"/>
    <mergeCell ref="CS90:DE90"/>
    <mergeCell ref="DS90:EA90"/>
    <mergeCell ref="DF91:DR91"/>
    <mergeCell ref="EF91:ER91"/>
    <mergeCell ref="ES91:FE91"/>
    <mergeCell ref="FF91:FR91"/>
    <mergeCell ref="A91:BW91"/>
    <mergeCell ref="BX91:CE91"/>
    <mergeCell ref="CF91:CR91"/>
    <mergeCell ref="CS91:DE91"/>
    <mergeCell ref="DS91:EA91"/>
    <mergeCell ref="DF92:DR92"/>
    <mergeCell ref="EF92:ER92"/>
    <mergeCell ref="ES92:FE92"/>
    <mergeCell ref="FF92:FR92"/>
    <mergeCell ref="A92:BW92"/>
    <mergeCell ref="BX92:CE92"/>
    <mergeCell ref="CF92:CR92"/>
    <mergeCell ref="CS92:DE92"/>
    <mergeCell ref="DS92:EA92"/>
    <mergeCell ref="DF93:DR93"/>
    <mergeCell ref="EF93:ER93"/>
    <mergeCell ref="ES93:FE93"/>
    <mergeCell ref="FF93:FR93"/>
    <mergeCell ref="A93:BW93"/>
    <mergeCell ref="BX93:CE93"/>
    <mergeCell ref="CF93:CR93"/>
    <mergeCell ref="CS93:DE93"/>
    <mergeCell ref="DS93:EA93"/>
    <mergeCell ref="DF94:DR94"/>
    <mergeCell ref="EF94:ER94"/>
    <mergeCell ref="ES94:FE94"/>
    <mergeCell ref="FF94:FR94"/>
    <mergeCell ref="A94:BW94"/>
    <mergeCell ref="BX94:CE94"/>
    <mergeCell ref="CF94:CR94"/>
    <mergeCell ref="CS94:DE94"/>
    <mergeCell ref="DS94:EA94"/>
    <mergeCell ref="DF95:DR95"/>
    <mergeCell ref="EF95:ER95"/>
    <mergeCell ref="ES95:FE95"/>
    <mergeCell ref="FF95:FR95"/>
    <mergeCell ref="A95:BW95"/>
    <mergeCell ref="BX95:CE95"/>
    <mergeCell ref="CF95:CR95"/>
    <mergeCell ref="CS95:DE95"/>
    <mergeCell ref="DS95:EA95"/>
    <mergeCell ref="DF96:DR96"/>
    <mergeCell ref="EF96:ER96"/>
    <mergeCell ref="ES96:FE96"/>
    <mergeCell ref="FF96:FR96"/>
    <mergeCell ref="A96:BW96"/>
    <mergeCell ref="BX96:CE96"/>
    <mergeCell ref="CF96:CR96"/>
    <mergeCell ref="CS96:DE96"/>
    <mergeCell ref="DS96:EA96"/>
    <mergeCell ref="DF97:DR97"/>
    <mergeCell ref="EF97:ER97"/>
    <mergeCell ref="ES97:FE97"/>
    <mergeCell ref="FF97:FR97"/>
    <mergeCell ref="A97:BW97"/>
    <mergeCell ref="BX97:CE97"/>
    <mergeCell ref="CF97:CR97"/>
    <mergeCell ref="CS97:DE97"/>
    <mergeCell ref="DS97:EA97"/>
    <mergeCell ref="DF98:DR98"/>
    <mergeCell ref="EF98:ER98"/>
    <mergeCell ref="ES98:FE98"/>
    <mergeCell ref="FF98:FR98"/>
    <mergeCell ref="A98:BW98"/>
    <mergeCell ref="BX98:CE98"/>
    <mergeCell ref="CF98:CR98"/>
    <mergeCell ref="CS98:DE98"/>
    <mergeCell ref="DS98:EA98"/>
    <mergeCell ref="DF101:DR101"/>
    <mergeCell ref="EF101:ER101"/>
    <mergeCell ref="ES101:FE101"/>
    <mergeCell ref="FF101:FR101"/>
    <mergeCell ref="A101:BW101"/>
    <mergeCell ref="BX101:CE101"/>
    <mergeCell ref="CF101:CR101"/>
    <mergeCell ref="CS101:DE101"/>
    <mergeCell ref="DS101:EA101"/>
    <mergeCell ref="DF102:DR102"/>
    <mergeCell ref="EF102:ER102"/>
    <mergeCell ref="ES102:FE102"/>
    <mergeCell ref="FF102:FR102"/>
    <mergeCell ref="A102:BW102"/>
    <mergeCell ref="BX102:CE102"/>
    <mergeCell ref="CF102:CR102"/>
    <mergeCell ref="CS102:DE102"/>
    <mergeCell ref="DS102:EA102"/>
    <mergeCell ref="DF103:DR103"/>
    <mergeCell ref="EF103:ER103"/>
    <mergeCell ref="ES103:FE103"/>
    <mergeCell ref="FF103:FR103"/>
    <mergeCell ref="A103:BW103"/>
    <mergeCell ref="BX103:CE103"/>
    <mergeCell ref="CF103:CR103"/>
    <mergeCell ref="CS103:DE103"/>
    <mergeCell ref="DS103:EA103"/>
    <mergeCell ref="DF104:DR104"/>
    <mergeCell ref="EF104:ER104"/>
    <mergeCell ref="ES104:FE104"/>
    <mergeCell ref="FF104:FR104"/>
    <mergeCell ref="A104:BW104"/>
    <mergeCell ref="BX104:CE104"/>
    <mergeCell ref="CF104:CR104"/>
    <mergeCell ref="CS104:DE104"/>
    <mergeCell ref="DS104:EA104"/>
    <mergeCell ref="DF105:DR105"/>
    <mergeCell ref="EF105:ER105"/>
    <mergeCell ref="ES105:FE105"/>
    <mergeCell ref="FF105:FR105"/>
    <mergeCell ref="A105:BW105"/>
    <mergeCell ref="BX105:CE105"/>
    <mergeCell ref="CF105:CR105"/>
    <mergeCell ref="CS105:DE105"/>
    <mergeCell ref="DS105:EA105"/>
    <mergeCell ref="DF106:DR106"/>
    <mergeCell ref="EF106:ER106"/>
    <mergeCell ref="ES106:FE106"/>
    <mergeCell ref="FF106:FR106"/>
    <mergeCell ref="A106:BW106"/>
    <mergeCell ref="BX106:CE106"/>
    <mergeCell ref="CF106:CR106"/>
    <mergeCell ref="CS106:DE106"/>
    <mergeCell ref="DS106:EA106"/>
    <mergeCell ref="DF107:DR107"/>
    <mergeCell ref="EF107:ER107"/>
    <mergeCell ref="ES107:FE107"/>
    <mergeCell ref="FF107:FR107"/>
    <mergeCell ref="A107:BW107"/>
    <mergeCell ref="BX107:CE107"/>
    <mergeCell ref="CF107:CR107"/>
    <mergeCell ref="CS107:DE107"/>
    <mergeCell ref="DS107:EA107"/>
    <mergeCell ref="DF109:DR109"/>
    <mergeCell ref="EF109:ER109"/>
    <mergeCell ref="ES109:FE109"/>
    <mergeCell ref="FF109:FR109"/>
    <mergeCell ref="A109:BW109"/>
    <mergeCell ref="BX109:CE109"/>
    <mergeCell ref="CF109:CR109"/>
    <mergeCell ref="CS109:DE109"/>
    <mergeCell ref="DS109:EA109"/>
    <mergeCell ref="DF110:DR110"/>
    <mergeCell ref="EF110:ER110"/>
    <mergeCell ref="ES110:FE110"/>
    <mergeCell ref="FF110:FR110"/>
    <mergeCell ref="A110:BW110"/>
    <mergeCell ref="BX110:CE110"/>
    <mergeCell ref="CF110:CR110"/>
    <mergeCell ref="CS110:DE110"/>
    <mergeCell ref="DS110:EA110"/>
    <mergeCell ref="DF111:DR111"/>
    <mergeCell ref="EF111:ER111"/>
    <mergeCell ref="ES111:FE111"/>
    <mergeCell ref="FF111:FR111"/>
    <mergeCell ref="A111:BW111"/>
    <mergeCell ref="BX111:CE111"/>
    <mergeCell ref="CF111:CR111"/>
    <mergeCell ref="CS111:DE111"/>
    <mergeCell ref="DS111:EA111"/>
    <mergeCell ref="DF112:DR112"/>
    <mergeCell ref="EF112:ER112"/>
    <mergeCell ref="ES112:FE112"/>
    <mergeCell ref="FF112:FR112"/>
    <mergeCell ref="A112:BW112"/>
    <mergeCell ref="BX112:CE112"/>
    <mergeCell ref="CF112:CR112"/>
    <mergeCell ref="CS112:DE112"/>
    <mergeCell ref="DS112:EA112"/>
    <mergeCell ref="DF113:DR113"/>
    <mergeCell ref="EF113:ER113"/>
    <mergeCell ref="ES113:FE113"/>
    <mergeCell ref="FF113:FR113"/>
    <mergeCell ref="A113:BW113"/>
    <mergeCell ref="BX113:CE113"/>
    <mergeCell ref="CF113:CR113"/>
    <mergeCell ref="CS113:DE113"/>
    <mergeCell ref="DS113:EA113"/>
    <mergeCell ref="DF114:DR114"/>
    <mergeCell ref="EF114:ER114"/>
    <mergeCell ref="ES114:FE114"/>
    <mergeCell ref="FF114:FR114"/>
    <mergeCell ref="A114:BW114"/>
    <mergeCell ref="BX114:CE114"/>
    <mergeCell ref="CF114:CR114"/>
    <mergeCell ref="CS114:DE114"/>
    <mergeCell ref="DS114:EA114"/>
    <mergeCell ref="DF115:DR115"/>
    <mergeCell ref="EF115:ER115"/>
    <mergeCell ref="ES115:FE115"/>
    <mergeCell ref="FF115:FR115"/>
    <mergeCell ref="A115:BW115"/>
    <mergeCell ref="BX115:CE115"/>
    <mergeCell ref="CF115:CR115"/>
    <mergeCell ref="CS115:DE115"/>
    <mergeCell ref="DS115:EA115"/>
    <mergeCell ref="ES116:FE116"/>
    <mergeCell ref="FF116:FR116"/>
    <mergeCell ref="A116:BW116"/>
    <mergeCell ref="BX116:CE116"/>
    <mergeCell ref="CF116:CR116"/>
    <mergeCell ref="CS116:DE116"/>
    <mergeCell ref="DS116:EA116"/>
    <mergeCell ref="BX117:CE117"/>
    <mergeCell ref="CF117:CR117"/>
    <mergeCell ref="CS117:DE117"/>
    <mergeCell ref="DS117:EA117"/>
    <mergeCell ref="DF116:DR116"/>
    <mergeCell ref="EF116:ER116"/>
    <mergeCell ref="FF118:FR118"/>
    <mergeCell ref="A118:BW118"/>
    <mergeCell ref="BX118:CE118"/>
    <mergeCell ref="CF118:CR118"/>
    <mergeCell ref="CS118:DE118"/>
    <mergeCell ref="DF117:DR117"/>
    <mergeCell ref="EF117:ER117"/>
    <mergeCell ref="ES117:FE117"/>
    <mergeCell ref="FF117:FR117"/>
    <mergeCell ref="A117:BW117"/>
    <mergeCell ref="DF118:DR118"/>
    <mergeCell ref="EF118:ER118"/>
    <mergeCell ref="DS118:EA118"/>
    <mergeCell ref="DS119:EA119"/>
    <mergeCell ref="DS120:EA120"/>
    <mergeCell ref="ES118:FE118"/>
    <mergeCell ref="ES119:FE120"/>
    <mergeCell ref="FF119:FR120"/>
    <mergeCell ref="A119:BW119"/>
    <mergeCell ref="BX119:CE120"/>
    <mergeCell ref="CF119:CR120"/>
    <mergeCell ref="CS119:DE120"/>
    <mergeCell ref="A120:BW120"/>
    <mergeCell ref="A147:BW147"/>
    <mergeCell ref="BX147:CE147"/>
    <mergeCell ref="CF147:CR147"/>
    <mergeCell ref="CS147:DE147"/>
    <mergeCell ref="DF119:DR120"/>
    <mergeCell ref="EF119:ER120"/>
    <mergeCell ref="DF147:DR147"/>
    <mergeCell ref="EF147:ER147"/>
    <mergeCell ref="A128:BW128"/>
    <mergeCell ref="BX128:CE128"/>
    <mergeCell ref="ES147:FE147"/>
    <mergeCell ref="DS147:EA147"/>
    <mergeCell ref="DS148:EA148"/>
    <mergeCell ref="FF147:FR147"/>
    <mergeCell ref="ES148:FE148"/>
    <mergeCell ref="FF148:FR148"/>
    <mergeCell ref="A148:BW148"/>
    <mergeCell ref="BX148:CE148"/>
    <mergeCell ref="CF148:CR148"/>
    <mergeCell ref="CS148:DE148"/>
    <mergeCell ref="A149:BW149"/>
    <mergeCell ref="BX149:CE149"/>
    <mergeCell ref="CF149:CR149"/>
    <mergeCell ref="CS149:DE149"/>
    <mergeCell ref="DF148:DR148"/>
    <mergeCell ref="EF148:ER148"/>
    <mergeCell ref="DF149:DR149"/>
    <mergeCell ref="EF149:ER149"/>
    <mergeCell ref="ES149:FE149"/>
    <mergeCell ref="DS149:EA149"/>
    <mergeCell ref="FF149:FR149"/>
    <mergeCell ref="ES150:FE150"/>
    <mergeCell ref="FF150:FR150"/>
    <mergeCell ref="A150:BW150"/>
    <mergeCell ref="BX150:CE150"/>
    <mergeCell ref="CF150:CR150"/>
    <mergeCell ref="CS150:DE150"/>
    <mergeCell ref="A151:BW151"/>
    <mergeCell ref="BX151:CE151"/>
    <mergeCell ref="CF151:CR151"/>
    <mergeCell ref="CS151:DE151"/>
    <mergeCell ref="DF150:DR150"/>
    <mergeCell ref="EF150:ER150"/>
    <mergeCell ref="DF151:DR151"/>
    <mergeCell ref="EF151:ER151"/>
    <mergeCell ref="DS150:EA150"/>
    <mergeCell ref="ES151:FE151"/>
    <mergeCell ref="DS151:EA151"/>
    <mergeCell ref="DS152:EA152"/>
    <mergeCell ref="FF151:FR151"/>
    <mergeCell ref="ES152:FE152"/>
    <mergeCell ref="FF152:FR152"/>
    <mergeCell ref="DS153:EA153"/>
    <mergeCell ref="A152:BW152"/>
    <mergeCell ref="BX152:CE152"/>
    <mergeCell ref="CF152:CR152"/>
    <mergeCell ref="CS152:DE152"/>
    <mergeCell ref="A153:BW153"/>
    <mergeCell ref="BX153:CE153"/>
    <mergeCell ref="CF153:CR153"/>
    <mergeCell ref="CS153:DE153"/>
    <mergeCell ref="FF153:FR153"/>
    <mergeCell ref="DF154:DR154"/>
    <mergeCell ref="EF154:ER154"/>
    <mergeCell ref="ES154:FE154"/>
    <mergeCell ref="FF154:FR154"/>
    <mergeCell ref="DF152:DR152"/>
    <mergeCell ref="EF152:ER152"/>
    <mergeCell ref="DF153:DR153"/>
    <mergeCell ref="EF153:ER153"/>
    <mergeCell ref="ES153:FE153"/>
    <mergeCell ref="A154:BW154"/>
    <mergeCell ref="BX154:CE154"/>
    <mergeCell ref="CF154:CR154"/>
    <mergeCell ref="CS154:DE154"/>
    <mergeCell ref="ES155:FE155"/>
    <mergeCell ref="DS155:EA155"/>
    <mergeCell ref="DF155:DR155"/>
    <mergeCell ref="EF155:ER155"/>
    <mergeCell ref="DS154:EA154"/>
    <mergeCell ref="FF155:FR155"/>
    <mergeCell ref="A155:BW155"/>
    <mergeCell ref="BX155:CE155"/>
    <mergeCell ref="CF155:CR155"/>
    <mergeCell ref="CS155:DE155"/>
    <mergeCell ref="A156:BW156"/>
    <mergeCell ref="BX156:CE156"/>
    <mergeCell ref="CF156:CR156"/>
    <mergeCell ref="CS156:DE156"/>
    <mergeCell ref="A171:FR171"/>
    <mergeCell ref="A164:FR164"/>
    <mergeCell ref="A166:FR166"/>
    <mergeCell ref="A167:FR167"/>
    <mergeCell ref="A168:FR168"/>
    <mergeCell ref="DF156:DR156"/>
    <mergeCell ref="EF156:ER156"/>
    <mergeCell ref="ES156:FE156"/>
    <mergeCell ref="FF156:FR156"/>
    <mergeCell ref="DS156:EA156"/>
    <mergeCell ref="DS81:EA81"/>
    <mergeCell ref="DS82:EA82"/>
    <mergeCell ref="DS87:EA87"/>
    <mergeCell ref="DS36:EA37"/>
    <mergeCell ref="DS38:EA38"/>
    <mergeCell ref="DS39:EA39"/>
    <mergeCell ref="DS40:EA40"/>
    <mergeCell ref="DS41:EA41"/>
    <mergeCell ref="DS42:EA42"/>
    <mergeCell ref="DS79:EA79"/>
    <mergeCell ref="DS80:EA80"/>
    <mergeCell ref="DS31:EA31"/>
    <mergeCell ref="DS32:EA32"/>
    <mergeCell ref="DS33:EA33"/>
    <mergeCell ref="DS34:EA34"/>
    <mergeCell ref="DS35:EA35"/>
    <mergeCell ref="DS52:EA52"/>
    <mergeCell ref="DS56:EA56"/>
    <mergeCell ref="DS61:EA61"/>
    <mergeCell ref="DS49:EE49"/>
    <mergeCell ref="A49:BW49"/>
    <mergeCell ref="A51:BW51"/>
    <mergeCell ref="AS15:DO15"/>
    <mergeCell ref="DF29:EA29"/>
    <mergeCell ref="EF29:ER30"/>
    <mergeCell ref="DS78:EA78"/>
    <mergeCell ref="DF77:DR77"/>
    <mergeCell ref="EF77:ER77"/>
    <mergeCell ref="DF76:DR76"/>
    <mergeCell ref="EF76:ER76"/>
    <mergeCell ref="A52:BW52"/>
    <mergeCell ref="A53:BW53"/>
    <mergeCell ref="A54:BW54"/>
    <mergeCell ref="A55:BW55"/>
    <mergeCell ref="A56:BW56"/>
    <mergeCell ref="A57:BW57"/>
    <mergeCell ref="A58:BW58"/>
    <mergeCell ref="A59:BW59"/>
    <mergeCell ref="A60:BW60"/>
    <mergeCell ref="A61:BW61"/>
    <mergeCell ref="A62:BW62"/>
    <mergeCell ref="A63:BW63"/>
    <mergeCell ref="A64:BW64"/>
    <mergeCell ref="A65:BW65"/>
    <mergeCell ref="A66:BW66"/>
    <mergeCell ref="BX51:CE51"/>
    <mergeCell ref="BX52:CE52"/>
    <mergeCell ref="BX53:CE53"/>
    <mergeCell ref="BX54:CE54"/>
    <mergeCell ref="BX55:CE55"/>
    <mergeCell ref="BX56:CE56"/>
    <mergeCell ref="BX57:CE57"/>
    <mergeCell ref="BX58:CE58"/>
    <mergeCell ref="BX59:CE59"/>
    <mergeCell ref="BX60:CE60"/>
    <mergeCell ref="BX61:CE61"/>
    <mergeCell ref="BX62:CE62"/>
    <mergeCell ref="BX63:CE63"/>
    <mergeCell ref="BX64:CE64"/>
    <mergeCell ref="BX65:CE65"/>
    <mergeCell ref="BX66:CE66"/>
    <mergeCell ref="CF51:CR51"/>
    <mergeCell ref="CF52:CR52"/>
    <mergeCell ref="CF53:CR53"/>
    <mergeCell ref="CF54:CR54"/>
    <mergeCell ref="CF55:CR55"/>
    <mergeCell ref="CF56:CR56"/>
    <mergeCell ref="CF57:CR57"/>
    <mergeCell ref="CF58:CR58"/>
    <mergeCell ref="CF59:CR59"/>
    <mergeCell ref="CF60:CR60"/>
    <mergeCell ref="CF61:CR61"/>
    <mergeCell ref="CF62:CR62"/>
    <mergeCell ref="CF63:CR63"/>
    <mergeCell ref="CF64:CR64"/>
    <mergeCell ref="CF65:CR65"/>
    <mergeCell ref="CF66:CR66"/>
    <mergeCell ref="CS51:DE51"/>
    <mergeCell ref="CS52:DE52"/>
    <mergeCell ref="CS53:DE53"/>
    <mergeCell ref="CS54:DE54"/>
    <mergeCell ref="CS55:DE55"/>
    <mergeCell ref="CS56:DE56"/>
    <mergeCell ref="CS57:DE57"/>
    <mergeCell ref="CS58:DE58"/>
    <mergeCell ref="CS59:DE59"/>
    <mergeCell ref="CS60:DE60"/>
    <mergeCell ref="CS61:DE61"/>
    <mergeCell ref="CS62:DE62"/>
    <mergeCell ref="CS63:DE63"/>
    <mergeCell ref="CS64:DE64"/>
    <mergeCell ref="CS65:DE65"/>
    <mergeCell ref="CS66:DE66"/>
    <mergeCell ref="EF51:ER51"/>
    <mergeCell ref="EF52:ER52"/>
    <mergeCell ref="EF53:ER53"/>
    <mergeCell ref="EF54:ER54"/>
    <mergeCell ref="EF55:ER55"/>
    <mergeCell ref="EF56:ER56"/>
    <mergeCell ref="EF57:ER57"/>
    <mergeCell ref="DS65:EA65"/>
    <mergeCell ref="EF58:ER58"/>
    <mergeCell ref="EF59:ER59"/>
    <mergeCell ref="EF60:ER60"/>
    <mergeCell ref="EF61:ER61"/>
    <mergeCell ref="EF62:ER62"/>
    <mergeCell ref="EF63:ER63"/>
    <mergeCell ref="EF65:ER65"/>
    <mergeCell ref="ES66:FE66"/>
    <mergeCell ref="EF64:ER64"/>
    <mergeCell ref="DF62:DR62"/>
    <mergeCell ref="DF63:DR63"/>
    <mergeCell ref="DF64:DR64"/>
    <mergeCell ref="DF65:DR65"/>
    <mergeCell ref="DF66:DR66"/>
    <mergeCell ref="DS62:EA62"/>
    <mergeCell ref="DS63:EA63"/>
    <mergeCell ref="DS64:EA64"/>
    <mergeCell ref="FF62:FR62"/>
    <mergeCell ref="FF63:FR63"/>
    <mergeCell ref="FF64:FR64"/>
    <mergeCell ref="FF65:FR65"/>
    <mergeCell ref="FF66:FR66"/>
    <mergeCell ref="DS66:EA66"/>
    <mergeCell ref="ES62:FE62"/>
    <mergeCell ref="ES63:FE63"/>
    <mergeCell ref="ES64:FE64"/>
    <mergeCell ref="ES65:FE65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7" max="164" man="1"/>
    <brk id="90" max="164" man="1"/>
    <brk id="117" max="1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R52"/>
  <sheetViews>
    <sheetView tabSelected="1" view="pageBreakPreview" zoomScale="110" zoomScaleSheetLayoutView="110" zoomScalePageLayoutView="0" workbookViewId="0" topLeftCell="A22">
      <selection activeCell="AI45" sqref="AI45:AK45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73" s="6" customFormat="1" ht="13.5" customHeight="1">
      <c r="B1" s="165" t="s">
        <v>242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  <c r="FA1" s="165"/>
      <c r="FB1" s="165"/>
      <c r="FC1" s="165"/>
      <c r="FD1" s="165"/>
      <c r="FE1" s="165"/>
      <c r="FF1" s="165"/>
      <c r="FG1" s="165"/>
      <c r="FH1" s="165"/>
      <c r="FI1" s="165"/>
      <c r="FJ1" s="165"/>
      <c r="FK1" s="165"/>
      <c r="FL1" s="165"/>
      <c r="FM1" s="165"/>
      <c r="FN1" s="165"/>
      <c r="FO1" s="165"/>
      <c r="FP1" s="165"/>
      <c r="FQ1" s="165"/>
    </row>
    <row r="3" spans="1:174" ht="11.25" customHeight="1">
      <c r="A3" s="196" t="s">
        <v>168</v>
      </c>
      <c r="B3" s="196"/>
      <c r="C3" s="196"/>
      <c r="D3" s="196"/>
      <c r="E3" s="196"/>
      <c r="F3" s="196"/>
      <c r="G3" s="196"/>
      <c r="H3" s="207"/>
      <c r="I3" s="178" t="s">
        <v>1</v>
      </c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9"/>
      <c r="CN3" s="60" t="s">
        <v>169</v>
      </c>
      <c r="CO3" s="196"/>
      <c r="CP3" s="196"/>
      <c r="CQ3" s="196"/>
      <c r="CR3" s="196"/>
      <c r="CS3" s="196"/>
      <c r="CT3" s="196"/>
      <c r="CU3" s="207"/>
      <c r="CV3" s="60" t="s">
        <v>170</v>
      </c>
      <c r="CW3" s="196"/>
      <c r="CX3" s="196"/>
      <c r="CY3" s="196"/>
      <c r="CZ3" s="196"/>
      <c r="DA3" s="196"/>
      <c r="DB3" s="196"/>
      <c r="DC3" s="196"/>
      <c r="DD3" s="196"/>
      <c r="DE3" s="207"/>
      <c r="DF3" s="60" t="s">
        <v>260</v>
      </c>
      <c r="DG3" s="197"/>
      <c r="DH3" s="197"/>
      <c r="DI3" s="197"/>
      <c r="DJ3" s="197"/>
      <c r="DK3" s="197"/>
      <c r="DL3" s="197"/>
      <c r="DM3" s="197"/>
      <c r="DN3" s="197"/>
      <c r="DO3" s="197"/>
      <c r="DP3" s="197"/>
      <c r="DQ3" s="197"/>
      <c r="DR3" s="198"/>
      <c r="DS3" s="214" t="s">
        <v>6</v>
      </c>
      <c r="DT3" s="215"/>
      <c r="DU3" s="215"/>
      <c r="DV3" s="215"/>
      <c r="DW3" s="215"/>
      <c r="DX3" s="215"/>
      <c r="DY3" s="215"/>
      <c r="DZ3" s="215"/>
      <c r="EA3" s="215"/>
      <c r="EB3" s="215"/>
      <c r="EC3" s="215"/>
      <c r="ED3" s="215"/>
      <c r="EE3" s="215"/>
      <c r="EF3" s="215"/>
      <c r="EG3" s="215"/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5"/>
      <c r="ES3" s="215"/>
      <c r="ET3" s="215"/>
      <c r="EU3" s="215"/>
      <c r="EV3" s="215"/>
      <c r="EW3" s="215"/>
      <c r="EX3" s="215"/>
      <c r="EY3" s="215"/>
      <c r="EZ3" s="215"/>
      <c r="FA3" s="215"/>
      <c r="FB3" s="215"/>
      <c r="FC3" s="215"/>
      <c r="FD3" s="215"/>
      <c r="FE3" s="215"/>
      <c r="FF3" s="215"/>
      <c r="FG3" s="215"/>
      <c r="FH3" s="215"/>
      <c r="FI3" s="215"/>
      <c r="FJ3" s="215"/>
      <c r="FK3" s="215"/>
      <c r="FL3" s="215"/>
      <c r="FM3" s="215"/>
      <c r="FN3" s="215"/>
      <c r="FO3" s="215"/>
      <c r="FP3" s="215"/>
      <c r="FQ3" s="215"/>
      <c r="FR3" s="215"/>
    </row>
    <row r="4" spans="1:174" ht="11.25" customHeight="1">
      <c r="A4" s="209"/>
      <c r="B4" s="209"/>
      <c r="C4" s="209"/>
      <c r="D4" s="209"/>
      <c r="E4" s="209"/>
      <c r="F4" s="209"/>
      <c r="G4" s="209"/>
      <c r="H4" s="210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2"/>
      <c r="CN4" s="208"/>
      <c r="CO4" s="209"/>
      <c r="CP4" s="209"/>
      <c r="CQ4" s="209"/>
      <c r="CR4" s="209"/>
      <c r="CS4" s="209"/>
      <c r="CT4" s="209"/>
      <c r="CU4" s="210"/>
      <c r="CV4" s="208"/>
      <c r="CW4" s="209"/>
      <c r="CX4" s="209"/>
      <c r="CY4" s="209"/>
      <c r="CZ4" s="209"/>
      <c r="DA4" s="209"/>
      <c r="DB4" s="209"/>
      <c r="DC4" s="209"/>
      <c r="DD4" s="209"/>
      <c r="DE4" s="210"/>
      <c r="DF4" s="256"/>
      <c r="DG4" s="257"/>
      <c r="DH4" s="257"/>
      <c r="DI4" s="257"/>
      <c r="DJ4" s="257"/>
      <c r="DK4" s="257"/>
      <c r="DL4" s="257"/>
      <c r="DM4" s="257"/>
      <c r="DN4" s="257"/>
      <c r="DO4" s="257"/>
      <c r="DP4" s="257"/>
      <c r="DQ4" s="257"/>
      <c r="DR4" s="258"/>
      <c r="DS4" s="254" t="s">
        <v>3</v>
      </c>
      <c r="DT4" s="255"/>
      <c r="DU4" s="255"/>
      <c r="DV4" s="255"/>
      <c r="DW4" s="255"/>
      <c r="DX4" s="255"/>
      <c r="DY4" s="247" t="s">
        <v>275</v>
      </c>
      <c r="DZ4" s="247"/>
      <c r="EA4" s="247"/>
      <c r="EB4" s="252" t="s">
        <v>4</v>
      </c>
      <c r="EC4" s="252"/>
      <c r="ED4" s="252"/>
      <c r="EE4" s="253"/>
      <c r="EF4" s="254" t="s">
        <v>3</v>
      </c>
      <c r="EG4" s="255"/>
      <c r="EH4" s="255"/>
      <c r="EI4" s="255"/>
      <c r="EJ4" s="255"/>
      <c r="EK4" s="255"/>
      <c r="EL4" s="247" t="s">
        <v>323</v>
      </c>
      <c r="EM4" s="247"/>
      <c r="EN4" s="247"/>
      <c r="EO4" s="252" t="s">
        <v>4</v>
      </c>
      <c r="EP4" s="252"/>
      <c r="EQ4" s="252"/>
      <c r="ER4" s="253"/>
      <c r="ES4" s="254" t="s">
        <v>3</v>
      </c>
      <c r="ET4" s="255"/>
      <c r="EU4" s="255"/>
      <c r="EV4" s="255"/>
      <c r="EW4" s="255"/>
      <c r="EX4" s="255"/>
      <c r="EY4" s="247"/>
      <c r="EZ4" s="247"/>
      <c r="FA4" s="247"/>
      <c r="FB4" s="252" t="s">
        <v>4</v>
      </c>
      <c r="FC4" s="252"/>
      <c r="FD4" s="252"/>
      <c r="FE4" s="253"/>
      <c r="FF4" s="60" t="s">
        <v>5</v>
      </c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</row>
    <row r="5" spans="1:174" ht="39" customHeight="1">
      <c r="A5" s="212"/>
      <c r="B5" s="212"/>
      <c r="C5" s="212"/>
      <c r="D5" s="212"/>
      <c r="E5" s="212"/>
      <c r="F5" s="212"/>
      <c r="G5" s="212"/>
      <c r="H5" s="213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6"/>
      <c r="CN5" s="211"/>
      <c r="CO5" s="212"/>
      <c r="CP5" s="212"/>
      <c r="CQ5" s="212"/>
      <c r="CR5" s="212"/>
      <c r="CS5" s="212"/>
      <c r="CT5" s="212"/>
      <c r="CU5" s="213"/>
      <c r="CV5" s="211"/>
      <c r="CW5" s="212"/>
      <c r="CX5" s="212"/>
      <c r="CY5" s="212"/>
      <c r="CZ5" s="212"/>
      <c r="DA5" s="212"/>
      <c r="DB5" s="212"/>
      <c r="DC5" s="212"/>
      <c r="DD5" s="212"/>
      <c r="DE5" s="213"/>
      <c r="DF5" s="199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1"/>
      <c r="DS5" s="193" t="s">
        <v>171</v>
      </c>
      <c r="DT5" s="194"/>
      <c r="DU5" s="194"/>
      <c r="DV5" s="194"/>
      <c r="DW5" s="194"/>
      <c r="DX5" s="194"/>
      <c r="DY5" s="194"/>
      <c r="DZ5" s="194"/>
      <c r="EA5" s="194"/>
      <c r="EB5" s="194"/>
      <c r="EC5" s="194"/>
      <c r="ED5" s="194"/>
      <c r="EE5" s="202"/>
      <c r="EF5" s="193" t="s">
        <v>172</v>
      </c>
      <c r="EG5" s="194"/>
      <c r="EH5" s="194"/>
      <c r="EI5" s="194"/>
      <c r="EJ5" s="194"/>
      <c r="EK5" s="194"/>
      <c r="EL5" s="194"/>
      <c r="EM5" s="194"/>
      <c r="EN5" s="194"/>
      <c r="EO5" s="194"/>
      <c r="EP5" s="194"/>
      <c r="EQ5" s="194"/>
      <c r="ER5" s="202"/>
      <c r="ES5" s="193" t="s">
        <v>173</v>
      </c>
      <c r="ET5" s="194"/>
      <c r="EU5" s="194"/>
      <c r="EV5" s="194"/>
      <c r="EW5" s="194"/>
      <c r="EX5" s="194"/>
      <c r="EY5" s="194"/>
      <c r="EZ5" s="194"/>
      <c r="FA5" s="194"/>
      <c r="FB5" s="194"/>
      <c r="FC5" s="194"/>
      <c r="FD5" s="194"/>
      <c r="FE5" s="202"/>
      <c r="FF5" s="211"/>
      <c r="FG5" s="212"/>
      <c r="FH5" s="212"/>
      <c r="FI5" s="212"/>
      <c r="FJ5" s="212"/>
      <c r="FK5" s="212"/>
      <c r="FL5" s="212"/>
      <c r="FM5" s="212"/>
      <c r="FN5" s="212"/>
      <c r="FO5" s="212"/>
      <c r="FP5" s="212"/>
      <c r="FQ5" s="212"/>
      <c r="FR5" s="212"/>
    </row>
    <row r="6" spans="1:174" ht="12" thickBot="1">
      <c r="A6" s="203" t="s">
        <v>7</v>
      </c>
      <c r="B6" s="203"/>
      <c r="C6" s="203"/>
      <c r="D6" s="203"/>
      <c r="E6" s="203"/>
      <c r="F6" s="203"/>
      <c r="G6" s="203"/>
      <c r="H6" s="204"/>
      <c r="I6" s="203" t="s">
        <v>8</v>
      </c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4"/>
      <c r="CN6" s="190" t="s">
        <v>9</v>
      </c>
      <c r="CO6" s="191"/>
      <c r="CP6" s="191"/>
      <c r="CQ6" s="191"/>
      <c r="CR6" s="191"/>
      <c r="CS6" s="191"/>
      <c r="CT6" s="191"/>
      <c r="CU6" s="192"/>
      <c r="CV6" s="190" t="s">
        <v>10</v>
      </c>
      <c r="CW6" s="191"/>
      <c r="CX6" s="191"/>
      <c r="CY6" s="191"/>
      <c r="CZ6" s="191"/>
      <c r="DA6" s="191"/>
      <c r="DB6" s="191"/>
      <c r="DC6" s="191"/>
      <c r="DD6" s="191"/>
      <c r="DE6" s="192"/>
      <c r="DF6" s="68" t="s">
        <v>259</v>
      </c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228"/>
      <c r="DS6" s="190" t="s">
        <v>11</v>
      </c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2"/>
      <c r="EF6" s="190" t="s">
        <v>12</v>
      </c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2"/>
      <c r="ES6" s="190" t="s">
        <v>13</v>
      </c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2"/>
      <c r="FF6" s="190" t="s">
        <v>14</v>
      </c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</row>
    <row r="7" spans="1:174" ht="12.75" customHeight="1">
      <c r="A7" s="94">
        <v>1</v>
      </c>
      <c r="B7" s="94"/>
      <c r="C7" s="94"/>
      <c r="D7" s="94"/>
      <c r="E7" s="94"/>
      <c r="F7" s="94"/>
      <c r="G7" s="94"/>
      <c r="H7" s="95"/>
      <c r="I7" s="248" t="s">
        <v>243</v>
      </c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249" t="s">
        <v>174</v>
      </c>
      <c r="CO7" s="250"/>
      <c r="CP7" s="250"/>
      <c r="CQ7" s="250"/>
      <c r="CR7" s="250"/>
      <c r="CS7" s="250"/>
      <c r="CT7" s="250"/>
      <c r="CU7" s="251"/>
      <c r="CV7" s="134" t="s">
        <v>35</v>
      </c>
      <c r="CW7" s="132"/>
      <c r="CX7" s="132"/>
      <c r="CY7" s="132"/>
      <c r="CZ7" s="132"/>
      <c r="DA7" s="132"/>
      <c r="DB7" s="132"/>
      <c r="DC7" s="132"/>
      <c r="DD7" s="132"/>
      <c r="DE7" s="1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41" t="s">
        <v>324</v>
      </c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40"/>
      <c r="EF7" s="126">
        <v>54000</v>
      </c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8"/>
      <c r="ES7" s="126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8"/>
      <c r="FF7" s="126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9"/>
    </row>
    <row r="8" spans="1:174" ht="90" customHeight="1">
      <c r="A8" s="42" t="s">
        <v>175</v>
      </c>
      <c r="B8" s="42"/>
      <c r="C8" s="42"/>
      <c r="D8" s="42"/>
      <c r="E8" s="42"/>
      <c r="F8" s="42"/>
      <c r="G8" s="42"/>
      <c r="H8" s="43"/>
      <c r="I8" s="246" t="s">
        <v>244</v>
      </c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44" t="s">
        <v>176</v>
      </c>
      <c r="CO8" s="42"/>
      <c r="CP8" s="42"/>
      <c r="CQ8" s="42"/>
      <c r="CR8" s="42"/>
      <c r="CS8" s="42"/>
      <c r="CT8" s="42"/>
      <c r="CU8" s="43"/>
      <c r="CV8" s="41" t="s">
        <v>35</v>
      </c>
      <c r="CW8" s="42"/>
      <c r="CX8" s="42"/>
      <c r="CY8" s="42"/>
      <c r="CZ8" s="42"/>
      <c r="DA8" s="42"/>
      <c r="DB8" s="42"/>
      <c r="DC8" s="42"/>
      <c r="DD8" s="42"/>
      <c r="DE8" s="4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38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40"/>
      <c r="EF8" s="38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40"/>
      <c r="ES8" s="38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40"/>
      <c r="FF8" s="38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85"/>
    </row>
    <row r="9" spans="1:174" ht="24" customHeight="1">
      <c r="A9" s="42" t="s">
        <v>177</v>
      </c>
      <c r="B9" s="42"/>
      <c r="C9" s="42"/>
      <c r="D9" s="42"/>
      <c r="E9" s="42"/>
      <c r="F9" s="42"/>
      <c r="G9" s="42"/>
      <c r="H9" s="43"/>
      <c r="I9" s="246" t="s">
        <v>246</v>
      </c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44" t="s">
        <v>178</v>
      </c>
      <c r="CO9" s="42"/>
      <c r="CP9" s="42"/>
      <c r="CQ9" s="42"/>
      <c r="CR9" s="42"/>
      <c r="CS9" s="42"/>
      <c r="CT9" s="42"/>
      <c r="CU9" s="43"/>
      <c r="CV9" s="41" t="s">
        <v>35</v>
      </c>
      <c r="CW9" s="42"/>
      <c r="CX9" s="42"/>
      <c r="CY9" s="42"/>
      <c r="CZ9" s="42"/>
      <c r="DA9" s="42"/>
      <c r="DB9" s="42"/>
      <c r="DC9" s="42"/>
      <c r="DD9" s="42"/>
      <c r="DE9" s="4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38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40"/>
      <c r="EF9" s="38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40"/>
      <c r="ES9" s="38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40"/>
      <c r="FF9" s="38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85"/>
    </row>
    <row r="10" spans="1:174" ht="24" customHeight="1">
      <c r="A10" s="42" t="s">
        <v>179</v>
      </c>
      <c r="B10" s="42"/>
      <c r="C10" s="42"/>
      <c r="D10" s="42"/>
      <c r="E10" s="42"/>
      <c r="F10" s="42"/>
      <c r="G10" s="42"/>
      <c r="H10" s="43"/>
      <c r="I10" s="246" t="s">
        <v>245</v>
      </c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44" t="s">
        <v>181</v>
      </c>
      <c r="CO10" s="42"/>
      <c r="CP10" s="42"/>
      <c r="CQ10" s="42"/>
      <c r="CR10" s="42"/>
      <c r="CS10" s="42"/>
      <c r="CT10" s="42"/>
      <c r="CU10" s="43"/>
      <c r="CV10" s="41" t="s">
        <v>35</v>
      </c>
      <c r="CW10" s="42"/>
      <c r="CX10" s="42"/>
      <c r="CY10" s="42"/>
      <c r="CZ10" s="42"/>
      <c r="DA10" s="42"/>
      <c r="DB10" s="42"/>
      <c r="DC10" s="42"/>
      <c r="DD10" s="42"/>
      <c r="DE10" s="4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38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40"/>
      <c r="EF10" s="38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40"/>
      <c r="ES10" s="38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40"/>
      <c r="FF10" s="38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85"/>
    </row>
    <row r="11" spans="1:174" ht="24" customHeight="1">
      <c r="A11" s="42" t="s">
        <v>262</v>
      </c>
      <c r="B11" s="225"/>
      <c r="C11" s="225"/>
      <c r="D11" s="225"/>
      <c r="E11" s="225"/>
      <c r="F11" s="225"/>
      <c r="G11" s="225"/>
      <c r="H11" s="226"/>
      <c r="I11" s="227" t="s">
        <v>187</v>
      </c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44" t="s">
        <v>263</v>
      </c>
      <c r="CO11" s="225"/>
      <c r="CP11" s="225"/>
      <c r="CQ11" s="225"/>
      <c r="CR11" s="225"/>
      <c r="CS11" s="225"/>
      <c r="CT11" s="225"/>
      <c r="CU11" s="226"/>
      <c r="CV11" s="25"/>
      <c r="CW11" s="23"/>
      <c r="CX11" s="23"/>
      <c r="CY11" s="23"/>
      <c r="CZ11" s="23"/>
      <c r="DA11" s="23"/>
      <c r="DB11" s="23"/>
      <c r="DC11" s="23"/>
      <c r="DD11" s="23"/>
      <c r="DE11" s="24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18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20"/>
      <c r="EF11" s="18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20"/>
      <c r="ES11" s="18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20"/>
      <c r="FF11" s="18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21"/>
    </row>
    <row r="12" spans="1:174" ht="24" customHeight="1">
      <c r="A12" s="23"/>
      <c r="B12" s="35"/>
      <c r="C12" s="35"/>
      <c r="D12" s="35"/>
      <c r="E12" s="35"/>
      <c r="F12" s="35"/>
      <c r="G12" s="35"/>
      <c r="H12" s="36"/>
      <c r="I12" s="227" t="s">
        <v>264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1"/>
      <c r="CN12" s="44" t="s">
        <v>265</v>
      </c>
      <c r="CO12" s="225"/>
      <c r="CP12" s="225"/>
      <c r="CQ12" s="225"/>
      <c r="CR12" s="225"/>
      <c r="CS12" s="225"/>
      <c r="CT12" s="225"/>
      <c r="CU12" s="226"/>
      <c r="CV12" s="25"/>
      <c r="CW12" s="23"/>
      <c r="CX12" s="23"/>
      <c r="CY12" s="23"/>
      <c r="CZ12" s="23"/>
      <c r="DA12" s="23"/>
      <c r="DB12" s="23"/>
      <c r="DC12" s="23"/>
      <c r="DD12" s="23"/>
      <c r="DE12" s="24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18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20"/>
      <c r="EF12" s="18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20"/>
      <c r="ES12" s="18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20"/>
      <c r="FF12" s="18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21"/>
    </row>
    <row r="13" spans="1:174" ht="24" customHeight="1">
      <c r="A13" s="42" t="s">
        <v>266</v>
      </c>
      <c r="B13" s="225"/>
      <c r="C13" s="225"/>
      <c r="D13" s="225"/>
      <c r="E13" s="225"/>
      <c r="F13" s="225"/>
      <c r="G13" s="225"/>
      <c r="H13" s="226"/>
      <c r="I13" s="227" t="s">
        <v>248</v>
      </c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44" t="s">
        <v>267</v>
      </c>
      <c r="CO13" s="225"/>
      <c r="CP13" s="225"/>
      <c r="CQ13" s="225"/>
      <c r="CR13" s="225"/>
      <c r="CS13" s="225"/>
      <c r="CT13" s="225"/>
      <c r="CU13" s="226"/>
      <c r="CV13" s="25"/>
      <c r="CW13" s="23"/>
      <c r="CX13" s="23"/>
      <c r="CY13" s="23"/>
      <c r="CZ13" s="23"/>
      <c r="DA13" s="23"/>
      <c r="DB13" s="23"/>
      <c r="DC13" s="23"/>
      <c r="DD13" s="23"/>
      <c r="DE13" s="24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18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20"/>
      <c r="EF13" s="18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20"/>
      <c r="ES13" s="18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20"/>
      <c r="FF13" s="18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21"/>
    </row>
    <row r="14" spans="1:174" ht="24" customHeight="1">
      <c r="A14" s="42" t="s">
        <v>180</v>
      </c>
      <c r="B14" s="42"/>
      <c r="C14" s="42"/>
      <c r="D14" s="42"/>
      <c r="E14" s="42"/>
      <c r="F14" s="42"/>
      <c r="G14" s="42"/>
      <c r="H14" s="43"/>
      <c r="I14" s="246" t="s">
        <v>247</v>
      </c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44" t="s">
        <v>182</v>
      </c>
      <c r="CO14" s="42"/>
      <c r="CP14" s="42"/>
      <c r="CQ14" s="42"/>
      <c r="CR14" s="42"/>
      <c r="CS14" s="42"/>
      <c r="CT14" s="42"/>
      <c r="CU14" s="43"/>
      <c r="CV14" s="41" t="s">
        <v>35</v>
      </c>
      <c r="CW14" s="42"/>
      <c r="CX14" s="42"/>
      <c r="CY14" s="42"/>
      <c r="CZ14" s="42"/>
      <c r="DA14" s="42"/>
      <c r="DB14" s="42"/>
      <c r="DC14" s="42"/>
      <c r="DD14" s="42"/>
      <c r="DE14" s="4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41" t="s">
        <v>324</v>
      </c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40"/>
      <c r="EF14" s="38">
        <v>54000</v>
      </c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40"/>
      <c r="ES14" s="38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40"/>
      <c r="FF14" s="38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85"/>
    </row>
    <row r="15" spans="1:174" ht="34.5" customHeight="1">
      <c r="A15" s="42" t="s">
        <v>183</v>
      </c>
      <c r="B15" s="42"/>
      <c r="C15" s="42"/>
      <c r="D15" s="42"/>
      <c r="E15" s="42"/>
      <c r="F15" s="42"/>
      <c r="G15" s="42"/>
      <c r="H15" s="43"/>
      <c r="I15" s="222" t="s">
        <v>185</v>
      </c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44" t="s">
        <v>184</v>
      </c>
      <c r="CO15" s="42"/>
      <c r="CP15" s="42"/>
      <c r="CQ15" s="42"/>
      <c r="CR15" s="42"/>
      <c r="CS15" s="42"/>
      <c r="CT15" s="42"/>
      <c r="CU15" s="43"/>
      <c r="CV15" s="41" t="s">
        <v>35</v>
      </c>
      <c r="CW15" s="42"/>
      <c r="CX15" s="42"/>
      <c r="CY15" s="42"/>
      <c r="CZ15" s="42"/>
      <c r="DA15" s="42"/>
      <c r="DB15" s="42"/>
      <c r="DC15" s="42"/>
      <c r="DD15" s="42"/>
      <c r="DE15" s="4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45">
        <f>DS16</f>
        <v>7805463.300000001</v>
      </c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4"/>
      <c r="EF15" s="38">
        <v>54000</v>
      </c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40"/>
      <c r="ES15" s="38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40"/>
      <c r="FF15" s="38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85"/>
    </row>
    <row r="16" spans="1:174" ht="24" customHeight="1">
      <c r="A16" s="42" t="s">
        <v>186</v>
      </c>
      <c r="B16" s="42"/>
      <c r="C16" s="42"/>
      <c r="D16" s="42"/>
      <c r="E16" s="42"/>
      <c r="F16" s="42"/>
      <c r="G16" s="42"/>
      <c r="H16" s="43"/>
      <c r="I16" s="227" t="s">
        <v>187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44" t="s">
        <v>188</v>
      </c>
      <c r="CO16" s="42"/>
      <c r="CP16" s="42"/>
      <c r="CQ16" s="42"/>
      <c r="CR16" s="42"/>
      <c r="CS16" s="42"/>
      <c r="CT16" s="42"/>
      <c r="CU16" s="43"/>
      <c r="CV16" s="41" t="s">
        <v>35</v>
      </c>
      <c r="CW16" s="42"/>
      <c r="CX16" s="42"/>
      <c r="CY16" s="42"/>
      <c r="CZ16" s="42"/>
      <c r="DA16" s="42"/>
      <c r="DB16" s="42"/>
      <c r="DC16" s="42"/>
      <c r="DD16" s="42"/>
      <c r="DE16" s="4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45">
        <f>'стр.1_4'!DS118</f>
        <v>7805463.300000001</v>
      </c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4"/>
      <c r="EF16" s="38">
        <v>54000</v>
      </c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40"/>
      <c r="ES16" s="38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40"/>
      <c r="FF16" s="38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85"/>
    </row>
    <row r="17" spans="1:174" ht="12.75" customHeight="1">
      <c r="A17" s="42" t="s">
        <v>189</v>
      </c>
      <c r="B17" s="42"/>
      <c r="C17" s="42"/>
      <c r="D17" s="42"/>
      <c r="E17" s="42"/>
      <c r="F17" s="42"/>
      <c r="G17" s="42"/>
      <c r="H17" s="43"/>
      <c r="I17" s="227" t="s">
        <v>248</v>
      </c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44" t="s">
        <v>190</v>
      </c>
      <c r="CO17" s="42"/>
      <c r="CP17" s="42"/>
      <c r="CQ17" s="42"/>
      <c r="CR17" s="42"/>
      <c r="CS17" s="42"/>
      <c r="CT17" s="42"/>
      <c r="CU17" s="43"/>
      <c r="CV17" s="41" t="s">
        <v>35</v>
      </c>
      <c r="CW17" s="42"/>
      <c r="CX17" s="42"/>
      <c r="CY17" s="42"/>
      <c r="CZ17" s="42"/>
      <c r="DA17" s="42"/>
      <c r="DB17" s="42"/>
      <c r="DC17" s="42"/>
      <c r="DD17" s="42"/>
      <c r="DE17" s="4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38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40"/>
      <c r="EF17" s="38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40"/>
      <c r="ES17" s="38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40"/>
      <c r="FF17" s="38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85"/>
    </row>
    <row r="18" spans="1:174" ht="24" customHeight="1">
      <c r="A18" s="42" t="s">
        <v>191</v>
      </c>
      <c r="B18" s="42"/>
      <c r="C18" s="42"/>
      <c r="D18" s="42"/>
      <c r="E18" s="42"/>
      <c r="F18" s="42"/>
      <c r="G18" s="42"/>
      <c r="H18" s="43"/>
      <c r="I18" s="222" t="s">
        <v>192</v>
      </c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44" t="s">
        <v>193</v>
      </c>
      <c r="CO18" s="42"/>
      <c r="CP18" s="42"/>
      <c r="CQ18" s="42"/>
      <c r="CR18" s="42"/>
      <c r="CS18" s="42"/>
      <c r="CT18" s="42"/>
      <c r="CU18" s="43"/>
      <c r="CV18" s="41" t="s">
        <v>35</v>
      </c>
      <c r="CW18" s="42"/>
      <c r="CX18" s="42"/>
      <c r="CY18" s="42"/>
      <c r="CZ18" s="42"/>
      <c r="DA18" s="42"/>
      <c r="DB18" s="42"/>
      <c r="DC18" s="42"/>
      <c r="DD18" s="42"/>
      <c r="DE18" s="4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42">
        <f>DS19</f>
        <v>2295337.59</v>
      </c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4"/>
      <c r="EF18" s="38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40"/>
      <c r="ES18" s="38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40"/>
      <c r="FF18" s="38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85"/>
    </row>
    <row r="19" spans="1:174" ht="24" customHeight="1">
      <c r="A19" s="42" t="s">
        <v>194</v>
      </c>
      <c r="B19" s="42"/>
      <c r="C19" s="42"/>
      <c r="D19" s="42"/>
      <c r="E19" s="42"/>
      <c r="F19" s="42"/>
      <c r="G19" s="42"/>
      <c r="H19" s="43"/>
      <c r="I19" s="227" t="s">
        <v>187</v>
      </c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44" t="s">
        <v>195</v>
      </c>
      <c r="CO19" s="42"/>
      <c r="CP19" s="42"/>
      <c r="CQ19" s="42"/>
      <c r="CR19" s="42"/>
      <c r="CS19" s="42"/>
      <c r="CT19" s="42"/>
      <c r="CU19" s="43"/>
      <c r="CV19" s="41" t="s">
        <v>35</v>
      </c>
      <c r="CW19" s="42"/>
      <c r="CX19" s="42"/>
      <c r="CY19" s="42"/>
      <c r="CZ19" s="42"/>
      <c r="DA19" s="42"/>
      <c r="DB19" s="42"/>
      <c r="DC19" s="42"/>
      <c r="DD19" s="42"/>
      <c r="DE19" s="4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42">
        <f>'стр.1_4'!EF118</f>
        <v>2295337.59</v>
      </c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4"/>
      <c r="EF19" s="38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40"/>
      <c r="ES19" s="38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40"/>
      <c r="FF19" s="38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85"/>
    </row>
    <row r="20" spans="1:174" ht="24" customHeight="1">
      <c r="A20" s="23"/>
      <c r="B20" s="23"/>
      <c r="C20" s="23"/>
      <c r="D20" s="23"/>
      <c r="E20" s="23"/>
      <c r="F20" s="23"/>
      <c r="G20" s="23"/>
      <c r="H20" s="24"/>
      <c r="I20" s="227" t="s">
        <v>264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1"/>
      <c r="CN20" s="44" t="s">
        <v>268</v>
      </c>
      <c r="CO20" s="225"/>
      <c r="CP20" s="225"/>
      <c r="CQ20" s="225"/>
      <c r="CR20" s="225"/>
      <c r="CS20" s="225"/>
      <c r="CT20" s="225"/>
      <c r="CU20" s="226"/>
      <c r="CV20" s="25"/>
      <c r="CW20" s="23"/>
      <c r="CX20" s="23"/>
      <c r="CY20" s="23"/>
      <c r="CZ20" s="23"/>
      <c r="DA20" s="23"/>
      <c r="DB20" s="23"/>
      <c r="DC20" s="23"/>
      <c r="DD20" s="23"/>
      <c r="DE20" s="24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18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20"/>
      <c r="EF20" s="18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20"/>
      <c r="ES20" s="18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20"/>
      <c r="FF20" s="18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21"/>
    </row>
    <row r="21" spans="1:174" ht="12.75" customHeight="1">
      <c r="A21" s="42" t="s">
        <v>196</v>
      </c>
      <c r="B21" s="42"/>
      <c r="C21" s="42"/>
      <c r="D21" s="42"/>
      <c r="E21" s="42"/>
      <c r="F21" s="42"/>
      <c r="G21" s="42"/>
      <c r="H21" s="43"/>
      <c r="I21" s="227" t="s">
        <v>248</v>
      </c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44" t="s">
        <v>197</v>
      </c>
      <c r="CO21" s="42"/>
      <c r="CP21" s="42"/>
      <c r="CQ21" s="42"/>
      <c r="CR21" s="42"/>
      <c r="CS21" s="42"/>
      <c r="CT21" s="42"/>
      <c r="CU21" s="43"/>
      <c r="CV21" s="41" t="s">
        <v>35</v>
      </c>
      <c r="CW21" s="42"/>
      <c r="CX21" s="42"/>
      <c r="CY21" s="42"/>
      <c r="CZ21" s="42"/>
      <c r="DA21" s="42"/>
      <c r="DB21" s="42"/>
      <c r="DC21" s="42"/>
      <c r="DD21" s="42"/>
      <c r="DE21" s="4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38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40"/>
      <c r="EF21" s="38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40"/>
      <c r="ES21" s="38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40"/>
      <c r="FF21" s="38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85"/>
    </row>
    <row r="22" spans="1:174" ht="12.75" customHeight="1">
      <c r="A22" s="42" t="s">
        <v>198</v>
      </c>
      <c r="B22" s="42"/>
      <c r="C22" s="42"/>
      <c r="D22" s="42"/>
      <c r="E22" s="42"/>
      <c r="F22" s="42"/>
      <c r="G22" s="42"/>
      <c r="H22" s="43"/>
      <c r="I22" s="222" t="s">
        <v>249</v>
      </c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44" t="s">
        <v>199</v>
      </c>
      <c r="CO22" s="42"/>
      <c r="CP22" s="42"/>
      <c r="CQ22" s="42"/>
      <c r="CR22" s="42"/>
      <c r="CS22" s="42"/>
      <c r="CT22" s="42"/>
      <c r="CU22" s="43"/>
      <c r="CV22" s="41" t="s">
        <v>35</v>
      </c>
      <c r="CW22" s="42"/>
      <c r="CX22" s="42"/>
      <c r="CY22" s="42"/>
      <c r="CZ22" s="42"/>
      <c r="DA22" s="42"/>
      <c r="DB22" s="42"/>
      <c r="DC22" s="42"/>
      <c r="DD22" s="42"/>
      <c r="DE22" s="4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38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40"/>
      <c r="EF22" s="38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40"/>
      <c r="ES22" s="38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40"/>
      <c r="FF22" s="38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85"/>
    </row>
    <row r="23" spans="1:174" ht="12.75" customHeight="1">
      <c r="A23" s="23"/>
      <c r="B23" s="23"/>
      <c r="C23" s="23"/>
      <c r="D23" s="23"/>
      <c r="E23" s="23"/>
      <c r="F23" s="23"/>
      <c r="G23" s="23"/>
      <c r="H23" s="24"/>
      <c r="I23" s="222" t="s">
        <v>264</v>
      </c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4"/>
      <c r="CN23" s="44" t="s">
        <v>269</v>
      </c>
      <c r="CO23" s="225"/>
      <c r="CP23" s="225"/>
      <c r="CQ23" s="225"/>
      <c r="CR23" s="225"/>
      <c r="CS23" s="225"/>
      <c r="CT23" s="225"/>
      <c r="CU23" s="226"/>
      <c r="CV23" s="25"/>
      <c r="CW23" s="23"/>
      <c r="CX23" s="23"/>
      <c r="CY23" s="23"/>
      <c r="CZ23" s="23"/>
      <c r="DA23" s="23"/>
      <c r="DB23" s="23"/>
      <c r="DC23" s="23"/>
      <c r="DD23" s="23"/>
      <c r="DE23" s="24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18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20"/>
      <c r="EF23" s="18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20"/>
      <c r="ES23" s="18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20"/>
      <c r="FF23" s="18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21"/>
    </row>
    <row r="24" spans="1:174" ht="11.25">
      <c r="A24" s="42" t="s">
        <v>200</v>
      </c>
      <c r="B24" s="42"/>
      <c r="C24" s="42"/>
      <c r="D24" s="42"/>
      <c r="E24" s="42"/>
      <c r="F24" s="42"/>
      <c r="G24" s="42"/>
      <c r="H24" s="43"/>
      <c r="I24" s="222" t="s">
        <v>201</v>
      </c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44" t="s">
        <v>202</v>
      </c>
      <c r="CO24" s="42"/>
      <c r="CP24" s="42"/>
      <c r="CQ24" s="42"/>
      <c r="CR24" s="42"/>
      <c r="CS24" s="42"/>
      <c r="CT24" s="42"/>
      <c r="CU24" s="43"/>
      <c r="CV24" s="41" t="s">
        <v>35</v>
      </c>
      <c r="CW24" s="42"/>
      <c r="CX24" s="42"/>
      <c r="CY24" s="42"/>
      <c r="CZ24" s="42"/>
      <c r="DA24" s="42"/>
      <c r="DB24" s="42"/>
      <c r="DC24" s="42"/>
      <c r="DD24" s="42"/>
      <c r="DE24" s="4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38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40"/>
      <c r="EF24" s="38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40"/>
      <c r="ES24" s="38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40"/>
      <c r="FF24" s="38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85"/>
    </row>
    <row r="25" spans="1:174" ht="24" customHeight="1">
      <c r="A25" s="42" t="s">
        <v>203</v>
      </c>
      <c r="B25" s="42"/>
      <c r="C25" s="42"/>
      <c r="D25" s="42"/>
      <c r="E25" s="42"/>
      <c r="F25" s="42"/>
      <c r="G25" s="42"/>
      <c r="H25" s="43"/>
      <c r="I25" s="227" t="s">
        <v>187</v>
      </c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44" t="s">
        <v>204</v>
      </c>
      <c r="CO25" s="42"/>
      <c r="CP25" s="42"/>
      <c r="CQ25" s="42"/>
      <c r="CR25" s="42"/>
      <c r="CS25" s="42"/>
      <c r="CT25" s="42"/>
      <c r="CU25" s="43"/>
      <c r="CV25" s="41" t="s">
        <v>35</v>
      </c>
      <c r="CW25" s="42"/>
      <c r="CX25" s="42"/>
      <c r="CY25" s="42"/>
      <c r="CZ25" s="42"/>
      <c r="DA25" s="42"/>
      <c r="DB25" s="42"/>
      <c r="DC25" s="42"/>
      <c r="DD25" s="42"/>
      <c r="DE25" s="4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38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40"/>
      <c r="EF25" s="38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40"/>
      <c r="ES25" s="38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40"/>
      <c r="FF25" s="38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85"/>
    </row>
    <row r="26" spans="1:174" ht="12.75" customHeight="1">
      <c r="A26" s="42" t="s">
        <v>205</v>
      </c>
      <c r="B26" s="42"/>
      <c r="C26" s="42"/>
      <c r="D26" s="42"/>
      <c r="E26" s="42"/>
      <c r="F26" s="42"/>
      <c r="G26" s="42"/>
      <c r="H26" s="43"/>
      <c r="I26" s="227" t="s">
        <v>248</v>
      </c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44" t="s">
        <v>206</v>
      </c>
      <c r="CO26" s="42"/>
      <c r="CP26" s="42"/>
      <c r="CQ26" s="42"/>
      <c r="CR26" s="42"/>
      <c r="CS26" s="42"/>
      <c r="CT26" s="42"/>
      <c r="CU26" s="43"/>
      <c r="CV26" s="41" t="s">
        <v>35</v>
      </c>
      <c r="CW26" s="42"/>
      <c r="CX26" s="42"/>
      <c r="CY26" s="42"/>
      <c r="CZ26" s="42"/>
      <c r="DA26" s="42"/>
      <c r="DB26" s="42"/>
      <c r="DC26" s="42"/>
      <c r="DD26" s="42"/>
      <c r="DE26" s="4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38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40"/>
      <c r="EF26" s="38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40"/>
      <c r="ES26" s="38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40"/>
      <c r="FF26" s="38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85"/>
    </row>
    <row r="27" spans="1:174" ht="12" thickBot="1">
      <c r="A27" s="42" t="s">
        <v>207</v>
      </c>
      <c r="B27" s="42"/>
      <c r="C27" s="42"/>
      <c r="D27" s="42"/>
      <c r="E27" s="42"/>
      <c r="F27" s="42"/>
      <c r="G27" s="42"/>
      <c r="H27" s="43"/>
      <c r="I27" s="222" t="s">
        <v>208</v>
      </c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8" t="s">
        <v>209</v>
      </c>
      <c r="CO27" s="89"/>
      <c r="CP27" s="89"/>
      <c r="CQ27" s="89"/>
      <c r="CR27" s="89"/>
      <c r="CS27" s="89"/>
      <c r="CT27" s="89"/>
      <c r="CU27" s="90"/>
      <c r="CV27" s="91" t="s">
        <v>35</v>
      </c>
      <c r="CW27" s="89"/>
      <c r="CX27" s="89"/>
      <c r="CY27" s="89"/>
      <c r="CZ27" s="89"/>
      <c r="DA27" s="89"/>
      <c r="DB27" s="89"/>
      <c r="DC27" s="89"/>
      <c r="DD27" s="89"/>
      <c r="DE27" s="90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239">
        <f>DS28</f>
        <v>659847.08</v>
      </c>
      <c r="DT27" s="240"/>
      <c r="DU27" s="240"/>
      <c r="DV27" s="240"/>
      <c r="DW27" s="240"/>
      <c r="DX27" s="240"/>
      <c r="DY27" s="240"/>
      <c r="DZ27" s="240"/>
      <c r="EA27" s="240"/>
      <c r="EB27" s="240"/>
      <c r="EC27" s="240"/>
      <c r="ED27" s="240"/>
      <c r="EE27" s="241"/>
      <c r="EF27" s="81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3"/>
      <c r="ES27" s="81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3"/>
      <c r="FF27" s="81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4"/>
    </row>
    <row r="28" spans="1:174" ht="24" customHeight="1" thickBot="1">
      <c r="A28" s="42" t="s">
        <v>210</v>
      </c>
      <c r="B28" s="42"/>
      <c r="C28" s="42"/>
      <c r="D28" s="42"/>
      <c r="E28" s="42"/>
      <c r="F28" s="42"/>
      <c r="G28" s="42"/>
      <c r="H28" s="43"/>
      <c r="I28" s="227" t="s">
        <v>187</v>
      </c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1" t="s">
        <v>211</v>
      </c>
      <c r="CO28" s="132"/>
      <c r="CP28" s="132"/>
      <c r="CQ28" s="132"/>
      <c r="CR28" s="132"/>
      <c r="CS28" s="132"/>
      <c r="CT28" s="132"/>
      <c r="CU28" s="133"/>
      <c r="CV28" s="134" t="s">
        <v>35</v>
      </c>
      <c r="CW28" s="132"/>
      <c r="CX28" s="132"/>
      <c r="CY28" s="132"/>
      <c r="CZ28" s="132"/>
      <c r="DA28" s="132"/>
      <c r="DB28" s="132"/>
      <c r="DC28" s="132"/>
      <c r="DD28" s="132"/>
      <c r="DE28" s="1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239">
        <f>'стр.1_4'!FF118</f>
        <v>659847.08</v>
      </c>
      <c r="DT28" s="240"/>
      <c r="DU28" s="240"/>
      <c r="DV28" s="240"/>
      <c r="DW28" s="240"/>
      <c r="DX28" s="240"/>
      <c r="DY28" s="240"/>
      <c r="DZ28" s="240"/>
      <c r="EA28" s="240"/>
      <c r="EB28" s="240"/>
      <c r="EC28" s="240"/>
      <c r="ED28" s="240"/>
      <c r="EE28" s="241"/>
      <c r="EF28" s="126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8"/>
      <c r="ES28" s="126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8"/>
      <c r="FF28" s="126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9"/>
    </row>
    <row r="29" spans="1:174" ht="24" customHeight="1">
      <c r="A29" s="23"/>
      <c r="B29" s="23"/>
      <c r="C29" s="23"/>
      <c r="D29" s="23"/>
      <c r="E29" s="23"/>
      <c r="F29" s="23"/>
      <c r="G29" s="23"/>
      <c r="H29" s="24"/>
      <c r="I29" s="227" t="s">
        <v>264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1"/>
      <c r="CN29" s="44" t="s">
        <v>270</v>
      </c>
      <c r="CO29" s="225"/>
      <c r="CP29" s="225"/>
      <c r="CQ29" s="225"/>
      <c r="CR29" s="225"/>
      <c r="CS29" s="225"/>
      <c r="CT29" s="225"/>
      <c r="CU29" s="226"/>
      <c r="CV29" s="32"/>
      <c r="CW29" s="30"/>
      <c r="CX29" s="30"/>
      <c r="CY29" s="30"/>
      <c r="CZ29" s="30"/>
      <c r="DA29" s="30"/>
      <c r="DB29" s="30"/>
      <c r="DC29" s="30"/>
      <c r="DD29" s="30"/>
      <c r="DE29" s="31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26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27"/>
      <c r="EF29" s="26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27"/>
      <c r="ES29" s="26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27"/>
      <c r="FF29" s="26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28"/>
    </row>
    <row r="30" spans="1:174" ht="11.25">
      <c r="A30" s="42" t="s">
        <v>212</v>
      </c>
      <c r="B30" s="42"/>
      <c r="C30" s="42"/>
      <c r="D30" s="42"/>
      <c r="E30" s="42"/>
      <c r="F30" s="42"/>
      <c r="G30" s="42"/>
      <c r="H30" s="43"/>
      <c r="I30" s="227" t="s">
        <v>213</v>
      </c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44" t="s">
        <v>214</v>
      </c>
      <c r="CO30" s="42"/>
      <c r="CP30" s="42"/>
      <c r="CQ30" s="42"/>
      <c r="CR30" s="42"/>
      <c r="CS30" s="42"/>
      <c r="CT30" s="42"/>
      <c r="CU30" s="43"/>
      <c r="CV30" s="41" t="s">
        <v>35</v>
      </c>
      <c r="CW30" s="42"/>
      <c r="CX30" s="42"/>
      <c r="CY30" s="42"/>
      <c r="CZ30" s="42"/>
      <c r="DA30" s="42"/>
      <c r="DB30" s="42"/>
      <c r="DC30" s="42"/>
      <c r="DD30" s="42"/>
      <c r="DE30" s="4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38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40"/>
      <c r="EF30" s="38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40"/>
      <c r="ES30" s="38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40"/>
      <c r="FF30" s="38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85"/>
    </row>
    <row r="31" spans="1:174" ht="24" customHeight="1">
      <c r="A31" s="42" t="s">
        <v>8</v>
      </c>
      <c r="B31" s="42"/>
      <c r="C31" s="42"/>
      <c r="D31" s="42"/>
      <c r="E31" s="42"/>
      <c r="F31" s="42"/>
      <c r="G31" s="42"/>
      <c r="H31" s="43"/>
      <c r="I31" s="234" t="s">
        <v>250</v>
      </c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44" t="s">
        <v>215</v>
      </c>
      <c r="CO31" s="42"/>
      <c r="CP31" s="42"/>
      <c r="CQ31" s="42"/>
      <c r="CR31" s="42"/>
      <c r="CS31" s="42"/>
      <c r="CT31" s="42"/>
      <c r="CU31" s="43"/>
      <c r="CV31" s="41" t="s">
        <v>35</v>
      </c>
      <c r="CW31" s="42"/>
      <c r="CX31" s="42"/>
      <c r="CY31" s="42"/>
      <c r="CZ31" s="42"/>
      <c r="DA31" s="42"/>
      <c r="DB31" s="42"/>
      <c r="DC31" s="42"/>
      <c r="DD31" s="42"/>
      <c r="DE31" s="4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41" t="s">
        <v>324</v>
      </c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40"/>
      <c r="EF31" s="38">
        <v>54000</v>
      </c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40"/>
      <c r="ES31" s="38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40"/>
      <c r="FF31" s="38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85"/>
    </row>
    <row r="32" spans="1:174" ht="11.25">
      <c r="A32" s="119"/>
      <c r="B32" s="119"/>
      <c r="C32" s="119"/>
      <c r="D32" s="119"/>
      <c r="E32" s="119"/>
      <c r="F32" s="119"/>
      <c r="G32" s="119"/>
      <c r="H32" s="120"/>
      <c r="I32" s="235" t="s">
        <v>216</v>
      </c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236"/>
      <c r="CN32" s="118" t="s">
        <v>217</v>
      </c>
      <c r="CO32" s="119"/>
      <c r="CP32" s="119"/>
      <c r="CQ32" s="119"/>
      <c r="CR32" s="119"/>
      <c r="CS32" s="119"/>
      <c r="CT32" s="119"/>
      <c r="CU32" s="120"/>
      <c r="CV32" s="121"/>
      <c r="CW32" s="119"/>
      <c r="CX32" s="119"/>
      <c r="CY32" s="119"/>
      <c r="CZ32" s="119"/>
      <c r="DA32" s="119"/>
      <c r="DB32" s="119"/>
      <c r="DC32" s="119"/>
      <c r="DD32" s="119"/>
      <c r="DE32" s="120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121" t="str">
        <f>DS14</f>
        <v>10760647,97</v>
      </c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1"/>
      <c r="EF32" s="73">
        <v>54000</v>
      </c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1"/>
      <c r="ES32" s="73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1"/>
      <c r="FF32" s="73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15"/>
    </row>
    <row r="33" spans="1:174" ht="11.25">
      <c r="A33" s="113"/>
      <c r="B33" s="113"/>
      <c r="C33" s="113"/>
      <c r="D33" s="113"/>
      <c r="E33" s="113"/>
      <c r="F33" s="113"/>
      <c r="G33" s="113"/>
      <c r="H33" s="114"/>
      <c r="I33" s="238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12"/>
      <c r="CO33" s="113"/>
      <c r="CP33" s="113"/>
      <c r="CQ33" s="113"/>
      <c r="CR33" s="113"/>
      <c r="CS33" s="113"/>
      <c r="CT33" s="113"/>
      <c r="CU33" s="114"/>
      <c r="CV33" s="122"/>
      <c r="CW33" s="113"/>
      <c r="CX33" s="113"/>
      <c r="CY33" s="113"/>
      <c r="CZ33" s="113"/>
      <c r="DA33" s="113"/>
      <c r="DB33" s="113"/>
      <c r="DC33" s="113"/>
      <c r="DD33" s="113"/>
      <c r="DE33" s="114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102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4"/>
      <c r="EF33" s="102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4"/>
      <c r="ES33" s="102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4"/>
      <c r="FF33" s="102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16"/>
    </row>
    <row r="34" spans="1:174" ht="24" customHeight="1">
      <c r="A34" s="42" t="s">
        <v>9</v>
      </c>
      <c r="B34" s="42"/>
      <c r="C34" s="42"/>
      <c r="D34" s="42"/>
      <c r="E34" s="42"/>
      <c r="F34" s="42"/>
      <c r="G34" s="42"/>
      <c r="H34" s="43"/>
      <c r="I34" s="234" t="s">
        <v>218</v>
      </c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44" t="s">
        <v>219</v>
      </c>
      <c r="CO34" s="42"/>
      <c r="CP34" s="42"/>
      <c r="CQ34" s="42"/>
      <c r="CR34" s="42"/>
      <c r="CS34" s="42"/>
      <c r="CT34" s="42"/>
      <c r="CU34" s="43"/>
      <c r="CV34" s="41" t="s">
        <v>35</v>
      </c>
      <c r="CW34" s="42"/>
      <c r="CX34" s="42"/>
      <c r="CY34" s="42"/>
      <c r="CZ34" s="42"/>
      <c r="DA34" s="42"/>
      <c r="DB34" s="42"/>
      <c r="DC34" s="42"/>
      <c r="DD34" s="42"/>
      <c r="DE34" s="4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38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40"/>
      <c r="EF34" s="38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40"/>
      <c r="ES34" s="38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40"/>
      <c r="FF34" s="38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85"/>
    </row>
    <row r="35" spans="1:174" ht="11.25">
      <c r="A35" s="119"/>
      <c r="B35" s="119"/>
      <c r="C35" s="119"/>
      <c r="D35" s="119"/>
      <c r="E35" s="119"/>
      <c r="F35" s="119"/>
      <c r="G35" s="119"/>
      <c r="H35" s="120"/>
      <c r="I35" s="235" t="s">
        <v>216</v>
      </c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236"/>
      <c r="CN35" s="118" t="s">
        <v>220</v>
      </c>
      <c r="CO35" s="119"/>
      <c r="CP35" s="119"/>
      <c r="CQ35" s="119"/>
      <c r="CR35" s="119"/>
      <c r="CS35" s="119"/>
      <c r="CT35" s="119"/>
      <c r="CU35" s="120"/>
      <c r="CV35" s="121"/>
      <c r="CW35" s="119"/>
      <c r="CX35" s="119"/>
      <c r="CY35" s="119"/>
      <c r="CZ35" s="119"/>
      <c r="DA35" s="119"/>
      <c r="DB35" s="119"/>
      <c r="DC35" s="119"/>
      <c r="DD35" s="119"/>
      <c r="DE35" s="120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73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1"/>
      <c r="EF35" s="73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1"/>
      <c r="ES35" s="73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1"/>
      <c r="FF35" s="73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15"/>
    </row>
    <row r="36" spans="1:174" ht="12" thickBot="1">
      <c r="A36" s="113"/>
      <c r="B36" s="113"/>
      <c r="C36" s="113"/>
      <c r="D36" s="113"/>
      <c r="E36" s="113"/>
      <c r="F36" s="113"/>
      <c r="G36" s="113"/>
      <c r="H36" s="114"/>
      <c r="I36" s="238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60"/>
      <c r="CO36" s="161"/>
      <c r="CP36" s="161"/>
      <c r="CQ36" s="161"/>
      <c r="CR36" s="161"/>
      <c r="CS36" s="161"/>
      <c r="CT36" s="161"/>
      <c r="CU36" s="162"/>
      <c r="CV36" s="163"/>
      <c r="CW36" s="161"/>
      <c r="CX36" s="161"/>
      <c r="CY36" s="161"/>
      <c r="CZ36" s="161"/>
      <c r="DA36" s="161"/>
      <c r="DB36" s="161"/>
      <c r="DC36" s="161"/>
      <c r="DD36" s="161"/>
      <c r="DE36" s="162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154"/>
      <c r="DT36" s="155"/>
      <c r="DU36" s="155"/>
      <c r="DV36" s="155"/>
      <c r="DW36" s="155"/>
      <c r="DX36" s="155"/>
      <c r="DY36" s="155"/>
      <c r="DZ36" s="155"/>
      <c r="EA36" s="155"/>
      <c r="EB36" s="155"/>
      <c r="EC36" s="155"/>
      <c r="ED36" s="155"/>
      <c r="EE36" s="156"/>
      <c r="EF36" s="154"/>
      <c r="EG36" s="155"/>
      <c r="EH36" s="155"/>
      <c r="EI36" s="155"/>
      <c r="EJ36" s="155"/>
      <c r="EK36" s="155"/>
      <c r="EL36" s="155"/>
      <c r="EM36" s="155"/>
      <c r="EN36" s="155"/>
      <c r="EO36" s="155"/>
      <c r="EP36" s="155"/>
      <c r="EQ36" s="155"/>
      <c r="ER36" s="156"/>
      <c r="ES36" s="154"/>
      <c r="ET36" s="155"/>
      <c r="EU36" s="155"/>
      <c r="EV36" s="155"/>
      <c r="EW36" s="155"/>
      <c r="EX36" s="155"/>
      <c r="EY36" s="155"/>
      <c r="EZ36" s="155"/>
      <c r="FA36" s="155"/>
      <c r="FB36" s="155"/>
      <c r="FC36" s="155"/>
      <c r="FD36" s="155"/>
      <c r="FE36" s="156"/>
      <c r="FF36" s="154"/>
      <c r="FG36" s="155"/>
      <c r="FH36" s="155"/>
      <c r="FI36" s="155"/>
      <c r="FJ36" s="155"/>
      <c r="FK36" s="155"/>
      <c r="FL36" s="155"/>
      <c r="FM36" s="155"/>
      <c r="FN36" s="155"/>
      <c r="FO36" s="155"/>
      <c r="FP36" s="155"/>
      <c r="FQ36" s="155"/>
      <c r="FR36" s="157"/>
    </row>
    <row r="39" spans="9:96" ht="11.25">
      <c r="I39" s="1" t="s">
        <v>321</v>
      </c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K39" s="233" t="s">
        <v>322</v>
      </c>
      <c r="BL39" s="233"/>
      <c r="BM39" s="233"/>
      <c r="BN39" s="233"/>
      <c r="BO39" s="233"/>
      <c r="BP39" s="233"/>
      <c r="BQ39" s="233"/>
      <c r="BR39" s="233"/>
      <c r="BS39" s="233"/>
      <c r="BT39" s="233"/>
      <c r="BU39" s="233"/>
      <c r="BV39" s="233"/>
      <c r="BY39" s="233"/>
      <c r="BZ39" s="233"/>
      <c r="CA39" s="233"/>
      <c r="CB39" s="233"/>
      <c r="CC39" s="233"/>
      <c r="CD39" s="233"/>
      <c r="CE39" s="233"/>
      <c r="CF39" s="233"/>
      <c r="CG39" s="233"/>
      <c r="CH39" s="233"/>
      <c r="CI39" s="233"/>
      <c r="CJ39" s="233"/>
      <c r="CK39" s="233"/>
      <c r="CL39" s="233"/>
      <c r="CM39" s="233"/>
      <c r="CN39" s="233"/>
      <c r="CO39" s="233"/>
      <c r="CP39" s="233"/>
      <c r="CQ39" s="233"/>
      <c r="CR39" s="233"/>
    </row>
    <row r="40" spans="43:96" s="4" customFormat="1" ht="8.25">
      <c r="AQ40" s="176" t="s">
        <v>221</v>
      </c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K40" s="237"/>
      <c r="BL40" s="237"/>
      <c r="BM40" s="237"/>
      <c r="BN40" s="237"/>
      <c r="BO40" s="237"/>
      <c r="BP40" s="237"/>
      <c r="BQ40" s="237"/>
      <c r="BR40" s="237"/>
      <c r="BS40" s="237"/>
      <c r="BT40" s="237"/>
      <c r="BU40" s="237"/>
      <c r="BV40" s="237"/>
      <c r="BY40" s="237"/>
      <c r="BZ40" s="237"/>
      <c r="CA40" s="237"/>
      <c r="CB40" s="237"/>
      <c r="CC40" s="237"/>
      <c r="CD40" s="237"/>
      <c r="CE40" s="237"/>
      <c r="CF40" s="237"/>
      <c r="CG40" s="237"/>
      <c r="CH40" s="237"/>
      <c r="CI40" s="237"/>
      <c r="CJ40" s="237"/>
      <c r="CK40" s="237"/>
      <c r="CL40" s="237"/>
      <c r="CM40" s="237"/>
      <c r="CN40" s="237"/>
      <c r="CO40" s="237"/>
      <c r="CP40" s="237"/>
      <c r="CQ40" s="237"/>
      <c r="CR40" s="237"/>
    </row>
    <row r="41" spans="43:96" s="4" customFormat="1" ht="3" customHeight="1"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</row>
    <row r="42" spans="9:96" ht="11.25">
      <c r="I42" s="1" t="s">
        <v>222</v>
      </c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G42" s="103" t="s">
        <v>313</v>
      </c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CA42" s="113" t="s">
        <v>314</v>
      </c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</row>
    <row r="43" spans="39:96" s="4" customFormat="1" ht="8.25">
      <c r="AM43" s="176" t="s">
        <v>221</v>
      </c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G43" s="176" t="s">
        <v>223</v>
      </c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CA43" s="176" t="s">
        <v>224</v>
      </c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</row>
    <row r="44" spans="39:96" s="4" customFormat="1" ht="3" customHeight="1"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</row>
    <row r="45" spans="9:38" ht="11.25">
      <c r="I45" s="170" t="s">
        <v>18</v>
      </c>
      <c r="J45" s="170"/>
      <c r="K45" s="113" t="s">
        <v>328</v>
      </c>
      <c r="L45" s="113"/>
      <c r="M45" s="113"/>
      <c r="N45" s="167" t="s">
        <v>18</v>
      </c>
      <c r="O45" s="167"/>
      <c r="Q45" s="113" t="s">
        <v>326</v>
      </c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70">
        <v>20</v>
      </c>
      <c r="AG45" s="170"/>
      <c r="AH45" s="170"/>
      <c r="AI45" s="171" t="s">
        <v>323</v>
      </c>
      <c r="AJ45" s="171"/>
      <c r="AK45" s="171"/>
      <c r="AL45" s="1" t="s">
        <v>4</v>
      </c>
    </row>
    <row r="46" s="3" customFormat="1" ht="12" customHeight="1">
      <c r="A46" s="8"/>
    </row>
    <row r="47" spans="1:174" s="3" customFormat="1" ht="40.5" customHeight="1">
      <c r="A47" s="229"/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  <c r="BO47" s="230"/>
      <c r="BP47" s="230"/>
      <c r="BQ47" s="230"/>
      <c r="BR47" s="230"/>
      <c r="BS47" s="230"/>
      <c r="BT47" s="230"/>
      <c r="BU47" s="230"/>
      <c r="BV47" s="230"/>
      <c r="BW47" s="230"/>
      <c r="BX47" s="230"/>
      <c r="BY47" s="230"/>
      <c r="BZ47" s="230"/>
      <c r="CA47" s="230"/>
      <c r="CB47" s="230"/>
      <c r="CC47" s="230"/>
      <c r="CD47" s="230"/>
      <c r="CE47" s="230"/>
      <c r="CF47" s="230"/>
      <c r="CG47" s="230"/>
      <c r="CH47" s="230"/>
      <c r="CI47" s="230"/>
      <c r="CJ47" s="230"/>
      <c r="CK47" s="230"/>
      <c r="CL47" s="230"/>
      <c r="CM47" s="230"/>
      <c r="CN47" s="230"/>
      <c r="CO47" s="230"/>
      <c r="CP47" s="230"/>
      <c r="CQ47" s="230"/>
      <c r="CR47" s="230"/>
      <c r="CS47" s="230"/>
      <c r="CT47" s="230"/>
      <c r="CU47" s="230"/>
      <c r="CV47" s="230"/>
      <c r="CW47" s="230"/>
      <c r="CX47" s="230"/>
      <c r="CY47" s="230"/>
      <c r="CZ47" s="230"/>
      <c r="DA47" s="230"/>
      <c r="DB47" s="230"/>
      <c r="DC47" s="230"/>
      <c r="DD47" s="230"/>
      <c r="DE47" s="230"/>
      <c r="DF47" s="230"/>
      <c r="DG47" s="230"/>
      <c r="DH47" s="230"/>
      <c r="DI47" s="230"/>
      <c r="DJ47" s="230"/>
      <c r="DK47" s="230"/>
      <c r="DL47" s="230"/>
      <c r="DM47" s="230"/>
      <c r="DN47" s="230"/>
      <c r="DO47" s="230"/>
      <c r="DP47" s="230"/>
      <c r="DQ47" s="230"/>
      <c r="DR47" s="230"/>
      <c r="DS47" s="230"/>
      <c r="DT47" s="230"/>
      <c r="DU47" s="230"/>
      <c r="DV47" s="230"/>
      <c r="DW47" s="230"/>
      <c r="DX47" s="230"/>
      <c r="DY47" s="230"/>
      <c r="DZ47" s="230"/>
      <c r="EA47" s="230"/>
      <c r="EB47" s="230"/>
      <c r="EC47" s="230"/>
      <c r="ED47" s="230"/>
      <c r="EE47" s="230"/>
      <c r="EF47" s="230"/>
      <c r="EG47" s="230"/>
      <c r="EH47" s="230"/>
      <c r="EI47" s="230"/>
      <c r="EJ47" s="230"/>
      <c r="EK47" s="230"/>
      <c r="EL47" s="230"/>
      <c r="EM47" s="230"/>
      <c r="EN47" s="230"/>
      <c r="EO47" s="230"/>
      <c r="EP47" s="230"/>
      <c r="EQ47" s="230"/>
      <c r="ER47" s="230"/>
      <c r="ES47" s="230"/>
      <c r="ET47" s="230"/>
      <c r="EU47" s="230"/>
      <c r="EV47" s="230"/>
      <c r="EW47" s="230"/>
      <c r="EX47" s="230"/>
      <c r="EY47" s="230"/>
      <c r="EZ47" s="230"/>
      <c r="FA47" s="230"/>
      <c r="FB47" s="230"/>
      <c r="FC47" s="230"/>
      <c r="FD47" s="230"/>
      <c r="FE47" s="230"/>
      <c r="FF47" s="230"/>
      <c r="FG47" s="230"/>
      <c r="FH47" s="230"/>
      <c r="FI47" s="230"/>
      <c r="FJ47" s="230"/>
      <c r="FK47" s="230"/>
      <c r="FL47" s="230"/>
      <c r="FM47" s="230"/>
      <c r="FN47" s="230"/>
      <c r="FO47" s="230"/>
      <c r="FP47" s="230"/>
      <c r="FQ47" s="230"/>
      <c r="FR47" s="230"/>
    </row>
    <row r="48" spans="1:174" s="3" customFormat="1" ht="21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</row>
    <row r="49" s="3" customFormat="1" ht="11.25" customHeight="1">
      <c r="A49" s="8"/>
    </row>
    <row r="50" s="3" customFormat="1" ht="11.25" customHeight="1">
      <c r="A50" s="8"/>
    </row>
    <row r="51" s="3" customFormat="1" ht="11.25" customHeight="1">
      <c r="A51" s="8"/>
    </row>
    <row r="52" spans="1:174" s="3" customFormat="1" ht="20.25" customHeight="1">
      <c r="A52" s="231"/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232"/>
      <c r="BB52" s="232"/>
      <c r="BC52" s="232"/>
      <c r="BD52" s="232"/>
      <c r="BE52" s="232"/>
      <c r="BF52" s="232"/>
      <c r="BG52" s="232"/>
      <c r="BH52" s="232"/>
      <c r="BI52" s="232"/>
      <c r="BJ52" s="232"/>
      <c r="BK52" s="232"/>
      <c r="BL52" s="232"/>
      <c r="BM52" s="232"/>
      <c r="BN52" s="232"/>
      <c r="BO52" s="232"/>
      <c r="BP52" s="232"/>
      <c r="BQ52" s="232"/>
      <c r="BR52" s="232"/>
      <c r="BS52" s="232"/>
      <c r="BT52" s="232"/>
      <c r="BU52" s="232"/>
      <c r="BV52" s="232"/>
      <c r="BW52" s="232"/>
      <c r="BX52" s="232"/>
      <c r="BY52" s="232"/>
      <c r="BZ52" s="232"/>
      <c r="CA52" s="232"/>
      <c r="CB52" s="232"/>
      <c r="CC52" s="232"/>
      <c r="CD52" s="232"/>
      <c r="CE52" s="232"/>
      <c r="CF52" s="232"/>
      <c r="CG52" s="232"/>
      <c r="CH52" s="232"/>
      <c r="CI52" s="232"/>
      <c r="CJ52" s="232"/>
      <c r="CK52" s="232"/>
      <c r="CL52" s="232"/>
      <c r="CM52" s="232"/>
      <c r="CN52" s="232"/>
      <c r="CO52" s="232"/>
      <c r="CP52" s="232"/>
      <c r="CQ52" s="232"/>
      <c r="CR52" s="232"/>
      <c r="CS52" s="232"/>
      <c r="CT52" s="232"/>
      <c r="CU52" s="232"/>
      <c r="CV52" s="232"/>
      <c r="CW52" s="232"/>
      <c r="CX52" s="232"/>
      <c r="CY52" s="232"/>
      <c r="CZ52" s="232"/>
      <c r="DA52" s="232"/>
      <c r="DB52" s="232"/>
      <c r="DC52" s="232"/>
      <c r="DD52" s="232"/>
      <c r="DE52" s="232"/>
      <c r="DF52" s="232"/>
      <c r="DG52" s="232"/>
      <c r="DH52" s="232"/>
      <c r="DI52" s="232"/>
      <c r="DJ52" s="232"/>
      <c r="DK52" s="232"/>
      <c r="DL52" s="232"/>
      <c r="DM52" s="232"/>
      <c r="DN52" s="232"/>
      <c r="DO52" s="232"/>
      <c r="DP52" s="232"/>
      <c r="DQ52" s="232"/>
      <c r="DR52" s="232"/>
      <c r="DS52" s="232"/>
      <c r="DT52" s="232"/>
      <c r="DU52" s="232"/>
      <c r="DV52" s="232"/>
      <c r="DW52" s="232"/>
      <c r="DX52" s="232"/>
      <c r="DY52" s="232"/>
      <c r="DZ52" s="232"/>
      <c r="EA52" s="232"/>
      <c r="EB52" s="232"/>
      <c r="EC52" s="232"/>
      <c r="ED52" s="232"/>
      <c r="EE52" s="232"/>
      <c r="EF52" s="232"/>
      <c r="EG52" s="232"/>
      <c r="EH52" s="232"/>
      <c r="EI52" s="232"/>
      <c r="EJ52" s="232"/>
      <c r="EK52" s="232"/>
      <c r="EL52" s="232"/>
      <c r="EM52" s="232"/>
      <c r="EN52" s="232"/>
      <c r="EO52" s="232"/>
      <c r="EP52" s="232"/>
      <c r="EQ52" s="232"/>
      <c r="ER52" s="232"/>
      <c r="ES52" s="232"/>
      <c r="ET52" s="232"/>
      <c r="EU52" s="232"/>
      <c r="EV52" s="232"/>
      <c r="EW52" s="232"/>
      <c r="EX52" s="232"/>
      <c r="EY52" s="232"/>
      <c r="EZ52" s="232"/>
      <c r="FA52" s="232"/>
      <c r="FB52" s="232"/>
      <c r="FC52" s="232"/>
      <c r="FD52" s="232"/>
      <c r="FE52" s="232"/>
      <c r="FF52" s="232"/>
      <c r="FG52" s="232"/>
      <c r="FH52" s="232"/>
      <c r="FI52" s="232"/>
      <c r="FJ52" s="232"/>
      <c r="FK52" s="232"/>
      <c r="FL52" s="232"/>
      <c r="FM52" s="232"/>
      <c r="FN52" s="232"/>
      <c r="FO52" s="232"/>
      <c r="FP52" s="232"/>
      <c r="FQ52" s="232"/>
      <c r="FR52" s="232"/>
    </row>
    <row r="53" ht="3" customHeight="1"/>
  </sheetData>
  <sheetProtection/>
  <mergeCells count="242">
    <mergeCell ref="EO4:ER4"/>
    <mergeCell ref="ES4:EX4"/>
    <mergeCell ref="EY4:FA4"/>
    <mergeCell ref="I3:CM5"/>
    <mergeCell ref="CN3:CU5"/>
    <mergeCell ref="CV3:DE5"/>
    <mergeCell ref="DS3:FR3"/>
    <mergeCell ref="DS4:DX4"/>
    <mergeCell ref="DY4:EA4"/>
    <mergeCell ref="DF3:DR5"/>
    <mergeCell ref="EB4:EE4"/>
    <mergeCell ref="EF4:EK4"/>
    <mergeCell ref="FB4:FE4"/>
    <mergeCell ref="FF7:FR7"/>
    <mergeCell ref="DS6:EE6"/>
    <mergeCell ref="EF6:ER6"/>
    <mergeCell ref="ES6:FE6"/>
    <mergeCell ref="FF6:FR6"/>
    <mergeCell ref="DS5:EE5"/>
    <mergeCell ref="EF5:ER5"/>
    <mergeCell ref="ES5:FE5"/>
    <mergeCell ref="FF4:FR5"/>
    <mergeCell ref="EL4:EN4"/>
    <mergeCell ref="B1:FQ1"/>
    <mergeCell ref="A7:H7"/>
    <mergeCell ref="I7:CM7"/>
    <mergeCell ref="CN7:CU7"/>
    <mergeCell ref="CV7:DE7"/>
    <mergeCell ref="DS7:EE7"/>
    <mergeCell ref="EF7:ER7"/>
    <mergeCell ref="ES7:FE7"/>
    <mergeCell ref="I6:CM6"/>
    <mergeCell ref="CN6:CU6"/>
    <mergeCell ref="DS8:EE8"/>
    <mergeCell ref="EF8:ER8"/>
    <mergeCell ref="ES8:FE8"/>
    <mergeCell ref="FF8:FR8"/>
    <mergeCell ref="A8:H8"/>
    <mergeCell ref="I8:CM8"/>
    <mergeCell ref="CN8:CU8"/>
    <mergeCell ref="CV8:DE8"/>
    <mergeCell ref="DS9:EE9"/>
    <mergeCell ref="EF9:ER9"/>
    <mergeCell ref="ES9:FE9"/>
    <mergeCell ref="FF9:FR9"/>
    <mergeCell ref="A9:H9"/>
    <mergeCell ref="I9:CM9"/>
    <mergeCell ref="CN9:CU9"/>
    <mergeCell ref="CV9:DE9"/>
    <mergeCell ref="DS10:EE10"/>
    <mergeCell ref="EF10:ER10"/>
    <mergeCell ref="ES10:FE10"/>
    <mergeCell ref="FF10:FR10"/>
    <mergeCell ref="A10:H10"/>
    <mergeCell ref="I10:CM10"/>
    <mergeCell ref="CN10:CU10"/>
    <mergeCell ref="CV10:DE10"/>
    <mergeCell ref="DS14:EE14"/>
    <mergeCell ref="EF14:ER14"/>
    <mergeCell ref="ES14:FE14"/>
    <mergeCell ref="FF14:FR14"/>
    <mergeCell ref="A14:H14"/>
    <mergeCell ref="I14:CM14"/>
    <mergeCell ref="CN14:CU14"/>
    <mergeCell ref="CV14:DE14"/>
    <mergeCell ref="DS15:EE15"/>
    <mergeCell ref="EF15:ER15"/>
    <mergeCell ref="ES15:FE15"/>
    <mergeCell ref="FF15:FR15"/>
    <mergeCell ref="A15:H15"/>
    <mergeCell ref="I15:CM15"/>
    <mergeCell ref="CN15:CU15"/>
    <mergeCell ref="CV15:DE15"/>
    <mergeCell ref="DS16:EE16"/>
    <mergeCell ref="EF16:ER16"/>
    <mergeCell ref="ES16:FE16"/>
    <mergeCell ref="FF16:FR16"/>
    <mergeCell ref="A16:H16"/>
    <mergeCell ref="EF18:ER18"/>
    <mergeCell ref="ES18:FE18"/>
    <mergeCell ref="FF18:FR18"/>
    <mergeCell ref="A18:H18"/>
    <mergeCell ref="I16:CM16"/>
    <mergeCell ref="CN16:CU16"/>
    <mergeCell ref="CV16:DE16"/>
    <mergeCell ref="DS17:EE17"/>
    <mergeCell ref="EF17:ER17"/>
    <mergeCell ref="ES17:FE17"/>
    <mergeCell ref="CV18:DE18"/>
    <mergeCell ref="DS19:EE19"/>
    <mergeCell ref="EF19:ER19"/>
    <mergeCell ref="ES19:FE19"/>
    <mergeCell ref="FF17:FR17"/>
    <mergeCell ref="A17:H17"/>
    <mergeCell ref="I17:CM17"/>
    <mergeCell ref="CN17:CU17"/>
    <mergeCell ref="CV17:DE17"/>
    <mergeCell ref="DS18:EE18"/>
    <mergeCell ref="FF19:FR19"/>
    <mergeCell ref="A19:H19"/>
    <mergeCell ref="I19:CM19"/>
    <mergeCell ref="CN19:CU19"/>
    <mergeCell ref="CV19:DE19"/>
    <mergeCell ref="DS21:EE21"/>
    <mergeCell ref="EF21:ER21"/>
    <mergeCell ref="ES21:FE21"/>
    <mergeCell ref="FF21:FR21"/>
    <mergeCell ref="A21:H21"/>
    <mergeCell ref="I21:CM21"/>
    <mergeCell ref="CN21:CU21"/>
    <mergeCell ref="CV21:DE21"/>
    <mergeCell ref="DS22:EE22"/>
    <mergeCell ref="EF22:ER22"/>
    <mergeCell ref="ES22:FE22"/>
    <mergeCell ref="FF22:FR22"/>
    <mergeCell ref="A22:H22"/>
    <mergeCell ref="I22:CM22"/>
    <mergeCell ref="CN22:CU22"/>
    <mergeCell ref="CV22:DE22"/>
    <mergeCell ref="DS24:EE24"/>
    <mergeCell ref="EF24:ER24"/>
    <mergeCell ref="ES24:FE24"/>
    <mergeCell ref="FF24:FR24"/>
    <mergeCell ref="A24:H24"/>
    <mergeCell ref="I24:CM24"/>
    <mergeCell ref="CN24:CU24"/>
    <mergeCell ref="CV24:DE24"/>
    <mergeCell ref="DS25:EE25"/>
    <mergeCell ref="EF25:ER25"/>
    <mergeCell ref="ES25:FE25"/>
    <mergeCell ref="FF25:FR25"/>
    <mergeCell ref="A25:H25"/>
    <mergeCell ref="I25:CM25"/>
    <mergeCell ref="CN25:CU25"/>
    <mergeCell ref="CV25:DE25"/>
    <mergeCell ref="DS26:EE26"/>
    <mergeCell ref="EF26:ER26"/>
    <mergeCell ref="ES26:FE26"/>
    <mergeCell ref="FF26:FR26"/>
    <mergeCell ref="A26:H26"/>
    <mergeCell ref="I26:CM26"/>
    <mergeCell ref="CN26:CU26"/>
    <mergeCell ref="CV26:DE26"/>
    <mergeCell ref="DS27:EE27"/>
    <mergeCell ref="EF27:ER27"/>
    <mergeCell ref="ES27:FE27"/>
    <mergeCell ref="FF27:FR27"/>
    <mergeCell ref="A27:H27"/>
    <mergeCell ref="I27:CM27"/>
    <mergeCell ref="CN27:CU27"/>
    <mergeCell ref="CV27:DE27"/>
    <mergeCell ref="DS28:EE28"/>
    <mergeCell ref="EF28:ER28"/>
    <mergeCell ref="ES28:FE28"/>
    <mergeCell ref="FF28:FR28"/>
    <mergeCell ref="A28:H28"/>
    <mergeCell ref="I28:CM28"/>
    <mergeCell ref="CN28:CU28"/>
    <mergeCell ref="CV28:DE28"/>
    <mergeCell ref="DS30:EE30"/>
    <mergeCell ref="EF30:ER30"/>
    <mergeCell ref="ES30:FE30"/>
    <mergeCell ref="FF30:FR30"/>
    <mergeCell ref="A30:H30"/>
    <mergeCell ref="I30:CM30"/>
    <mergeCell ref="CN30:CU30"/>
    <mergeCell ref="CV30:DE30"/>
    <mergeCell ref="ES31:FE31"/>
    <mergeCell ref="FF31:FR31"/>
    <mergeCell ref="A31:H31"/>
    <mergeCell ref="I31:CM31"/>
    <mergeCell ref="CN31:CU31"/>
    <mergeCell ref="A32:H33"/>
    <mergeCell ref="A35:H36"/>
    <mergeCell ref="I35:CM35"/>
    <mergeCell ref="A34:H34"/>
    <mergeCell ref="EF34:ER34"/>
    <mergeCell ref="DS31:EE31"/>
    <mergeCell ref="I33:CM33"/>
    <mergeCell ref="DS32:EE33"/>
    <mergeCell ref="CV35:DE36"/>
    <mergeCell ref="I36:CM36"/>
    <mergeCell ref="EF31:ER31"/>
    <mergeCell ref="EF32:ER33"/>
    <mergeCell ref="DS35:EE36"/>
    <mergeCell ref="EF35:ER36"/>
    <mergeCell ref="CV31:DE31"/>
    <mergeCell ref="ES32:FE33"/>
    <mergeCell ref="BG42:BX42"/>
    <mergeCell ref="BG43:BX43"/>
    <mergeCell ref="ES35:FE36"/>
    <mergeCell ref="AQ40:BH40"/>
    <mergeCell ref="BK40:BV40"/>
    <mergeCell ref="BY40:CR40"/>
    <mergeCell ref="CN35:CU36"/>
    <mergeCell ref="FF32:FR33"/>
    <mergeCell ref="I34:CM34"/>
    <mergeCell ref="CN34:CU34"/>
    <mergeCell ref="CV34:DE34"/>
    <mergeCell ref="DS34:EE34"/>
    <mergeCell ref="ES34:FE34"/>
    <mergeCell ref="FF34:FR34"/>
    <mergeCell ref="CN32:CU33"/>
    <mergeCell ref="CV32:DE33"/>
    <mergeCell ref="I32:CM32"/>
    <mergeCell ref="FF35:FR36"/>
    <mergeCell ref="AF45:AH45"/>
    <mergeCell ref="AI45:AK45"/>
    <mergeCell ref="AQ39:BH39"/>
    <mergeCell ref="BK39:BV39"/>
    <mergeCell ref="BY39:CR39"/>
    <mergeCell ref="CA42:CR42"/>
    <mergeCell ref="CA43:CR43"/>
    <mergeCell ref="AM42:BD42"/>
    <mergeCell ref="AM43:BD43"/>
    <mergeCell ref="A47:FR47"/>
    <mergeCell ref="A52:FR52"/>
    <mergeCell ref="A48:FR48"/>
    <mergeCell ref="I45:J45"/>
    <mergeCell ref="K45:M45"/>
    <mergeCell ref="N45:O45"/>
    <mergeCell ref="Q45:AE45"/>
    <mergeCell ref="I20:CM20"/>
    <mergeCell ref="CN20:CU20"/>
    <mergeCell ref="DF6:DR6"/>
    <mergeCell ref="A11:H11"/>
    <mergeCell ref="I11:CM11"/>
    <mergeCell ref="CN11:CU11"/>
    <mergeCell ref="I12:CM12"/>
    <mergeCell ref="CN12:CU12"/>
    <mergeCell ref="I18:CM18"/>
    <mergeCell ref="CN18:CU18"/>
    <mergeCell ref="I23:CM23"/>
    <mergeCell ref="CN23:CU23"/>
    <mergeCell ref="A3:H5"/>
    <mergeCell ref="A6:H6"/>
    <mergeCell ref="CV6:DE6"/>
    <mergeCell ref="I29:CM29"/>
    <mergeCell ref="CN29:CU29"/>
    <mergeCell ref="A13:H13"/>
    <mergeCell ref="I13:CM13"/>
    <mergeCell ref="CN13:CU13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2020-12-18T07:23:16Z</cp:lastPrinted>
  <dcterms:created xsi:type="dcterms:W3CDTF">2011-01-11T10:25:48Z</dcterms:created>
  <dcterms:modified xsi:type="dcterms:W3CDTF">2021-01-19T07:14:20Z</dcterms:modified>
  <cp:category/>
  <cp:version/>
  <cp:contentType/>
  <cp:contentStatus/>
</cp:coreProperties>
</file>